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9155" windowHeight="8145"/>
  </bookViews>
  <sheets>
    <sheet name="VERIFICA FONDO KYOTO - CT 2012" sheetId="1" r:id="rId1"/>
  </sheets>
  <definedNames>
    <definedName name="_xlnm.Print_Area" localSheetId="0">'VERIFICA FONDO KYOTO - CT 2012'!$B$1:$L$31</definedName>
  </definedNames>
  <calcPr calcId="145621"/>
</workbook>
</file>

<file path=xl/calcChain.xml><?xml version="1.0" encoding="utf-8"?>
<calcChain xmlns="http://schemas.openxmlformats.org/spreadsheetml/2006/main">
  <c r="F9" i="1" l="1"/>
  <c r="K17" i="1" l="1"/>
  <c r="F17" i="1"/>
  <c r="F14" i="1"/>
  <c r="F12" i="1"/>
  <c r="E31" i="1" l="1"/>
  <c r="K27" i="1" s="1"/>
  <c r="K30" i="1" s="1"/>
  <c r="F21" i="1" l="1"/>
  <c r="F19" i="1" l="1"/>
</calcChain>
</file>

<file path=xl/sharedStrings.xml><?xml version="1.0" encoding="utf-8"?>
<sst xmlns="http://schemas.openxmlformats.org/spreadsheetml/2006/main" count="85" uniqueCount="48">
  <si>
    <t>TIPOLOGIA DI INTERVENTO</t>
  </si>
  <si>
    <t>Esterno</t>
  </si>
  <si>
    <t>Interno</t>
  </si>
  <si>
    <t>Copertura ventilata</t>
  </si>
  <si>
    <t>Parete ventilata</t>
  </si>
  <si>
    <t>REQUISITI   TECNICI</t>
  </si>
  <si>
    <t>COSTI   UNITARI</t>
  </si>
  <si>
    <t>OPERE / INTERVENTI</t>
  </si>
  <si>
    <t>Caratteristica dell'intervento</t>
  </si>
  <si>
    <t xml:space="preserve">  Installazione di sistemi di schermatura e/o ombreggiamento
  fissi, anche integrati, o mobili</t>
  </si>
  <si>
    <t xml:space="preserve">  Installazione di meccanismi automatici di regolazione e
  controllo delle schermature</t>
  </si>
  <si>
    <t xml:space="preserve">  Opere di efficientamento energetico</t>
  </si>
  <si>
    <t>≤</t>
  </si>
  <si>
    <t>≥</t>
  </si>
  <si>
    <t xml:space="preserve">  Installazione di generatore di calore a condensazione</t>
  </si>
  <si>
    <t xml:space="preserve">  Amministrazione richiedente: </t>
  </si>
  <si>
    <r>
      <t>Requisito tecnico
di progetto</t>
    </r>
    <r>
      <rPr>
        <b/>
        <sz val="11"/>
        <color theme="1"/>
        <rFont val="Symbol"/>
        <family val="1"/>
        <charset val="2"/>
      </rPr>
      <t xml:space="preserve"> </t>
    </r>
  </si>
  <si>
    <t>SCHEMA QUADRO ECONOMICO</t>
  </si>
  <si>
    <t xml:space="preserve">  Strutture opache orizzontali:
  isolamento coperture   </t>
  </si>
  <si>
    <t xml:space="preserve"> Edificio 
 scolastico: </t>
  </si>
  <si>
    <t xml:space="preserve">  Strutture opache orizzontali:
  isolamento pavimenti  </t>
  </si>
  <si>
    <t xml:space="preserve">  Strutture opache verticali:
  isolamento pareti perimetrali  </t>
  </si>
  <si>
    <t>€/mq</t>
  </si>
  <si>
    <t>€/kWt</t>
  </si>
  <si>
    <r>
      <t xml:space="preserve">TABELLA DEI COSTI AMMISSIBILI DEI LAVORI  </t>
    </r>
    <r>
      <rPr>
        <b/>
        <sz val="12"/>
        <color theme="1"/>
        <rFont val="GillSans"/>
      </rPr>
      <t>(IVA esclusa)</t>
    </r>
  </si>
  <si>
    <t>Costo unitario
di progetto</t>
  </si>
  <si>
    <t>W/mq*K</t>
  </si>
  <si>
    <t>h</t>
  </si>
  <si>
    <t xml:space="preserve"> Importo lavori</t>
  </si>
  <si>
    <t xml:space="preserve"> Oneri per la sicurezza</t>
  </si>
  <si>
    <t>IMPORTI TOTALI  (€)</t>
  </si>
  <si>
    <t>B)</t>
  </si>
  <si>
    <t>A.1)</t>
  </si>
  <si>
    <t>A.2)</t>
  </si>
  <si>
    <t xml:space="preserve">                                                                                                  TOTALE (€)   </t>
  </si>
  <si>
    <t xml:space="preserve">    TOTALE  A + B  (€)</t>
  </si>
  <si>
    <t xml:space="preserve">  Sostituzione di chiusure trasparenti, comprensive di infissi, se installate 
  congiuntamente a sistemi di termoregolazione o valvole termostatiche 
  ovvero in presenza di detti sistemi al momento dell'intervento   </t>
  </si>
  <si>
    <r>
      <t xml:space="preserve">  Interventi di adeguamento alle norme sulla sicurezza dei luoghi e degli impianti nonché le norme
  in materia di prevenzione antisismica  </t>
    </r>
    <r>
      <rPr>
        <sz val="12"/>
        <color theme="1"/>
        <rFont val="Times New Roman"/>
        <family val="1"/>
      </rPr>
      <t>(art. 4, comma 1, lett. c) del D.M. n.66/2015)</t>
    </r>
  </si>
  <si>
    <r>
      <t xml:space="preserve">  Interventi di bonifica o messa in sicurezza delle parti di immobile o sue pertinenze contaminate da
  amianto  </t>
    </r>
    <r>
      <rPr>
        <sz val="12"/>
        <color theme="1"/>
        <rFont val="Times New Roman"/>
        <family val="1"/>
      </rPr>
      <t>(art. 4, comma 1, lett. d) del D.M. n.66/2015)</t>
    </r>
  </si>
  <si>
    <t xml:space="preserve"> Totale somme a disposizione
 dell'Amministrazione</t>
  </si>
  <si>
    <t xml:space="preserve">  con Pn int &lt;= 35 kWt                    Pn (kWt) =</t>
  </si>
  <si>
    <t xml:space="preserve">  con Pn int &gt; 35 kWt                      Pn (kWt) =</t>
  </si>
  <si>
    <r>
      <rPr>
        <b/>
        <sz val="14"/>
        <color theme="1"/>
        <rFont val="Times New Roman"/>
        <family val="1"/>
      </rPr>
      <t xml:space="preserve"> </t>
    </r>
    <r>
      <rPr>
        <b/>
        <u/>
        <sz val="14"/>
        <color theme="1"/>
        <rFont val="Times New Roman"/>
        <family val="1"/>
      </rPr>
      <t>Inserire nelle caselle verdi i dati riguardanti gli interventi progettuali</t>
    </r>
  </si>
  <si>
    <t xml:space="preserve">  SELEZIONARE DAL MENU A TENDINA LA ZONA
  CLIMATICA NELLA QUALE RICADE L'EDIFICIO:</t>
  </si>
  <si>
    <r>
      <t xml:space="preserve">Requisito tecnico
 di soglia 
</t>
    </r>
    <r>
      <rPr>
        <sz val="10"/>
        <color theme="1"/>
        <rFont val="Times New Roman"/>
        <family val="1"/>
      </rPr>
      <t>(Tabelle 1 e 2 dell’Allegato I 
del  D.M. 28.12.2012)</t>
    </r>
  </si>
  <si>
    <r>
      <t xml:space="preserve">Costo unitario massimo ammissibile
</t>
    </r>
    <r>
      <rPr>
        <sz val="10"/>
        <color theme="1"/>
        <rFont val="Times New Roman"/>
        <family val="1"/>
      </rPr>
      <t>(Tabelle 3 e 4 dell’Allegato I
 del  D.M. 28.12.2012)</t>
    </r>
  </si>
  <si>
    <r>
      <t xml:space="preserve">TABELLA PER LA VERIFICA DEI REQUISITI TECNICI E DEI COSTI UNITARI
</t>
    </r>
    <r>
      <rPr>
        <sz val="12"/>
        <color theme="1"/>
        <rFont val="Times New Roman"/>
        <family val="1"/>
      </rPr>
      <t>(Riferimento al D.M. 28 dicembre 2012 Conto Termico - art. 4, comma 1, lett. b) del Decreto Interministeriale n. 66 del 14 aprile 2015)</t>
    </r>
  </si>
  <si>
    <r>
      <t xml:space="preserve">                                  </t>
    </r>
    <r>
      <rPr>
        <b/>
        <sz val="26"/>
        <color theme="1"/>
        <rFont val="Castellar"/>
        <family val="1"/>
      </rPr>
      <t>FONDO  KYOTO  PER  LE  SCUOLE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</si>
</sst>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GillSans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Calibri"/>
      <family val="2"/>
    </font>
    <font>
      <sz val="13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GillSans"/>
      <family val="2"/>
    </font>
    <font>
      <b/>
      <sz val="12"/>
      <name val="Times New Roman"/>
      <family val="1"/>
    </font>
    <font>
      <sz val="11"/>
      <color rgb="FF333333"/>
      <name val="Lato"/>
    </font>
    <font>
      <b/>
      <sz val="16"/>
      <color theme="1"/>
      <name val="Lucida Console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stellar"/>
      <family val="1"/>
    </font>
    <font>
      <b/>
      <sz val="12"/>
      <color theme="1"/>
      <name val="GillSans"/>
    </font>
    <font>
      <sz val="16"/>
      <color theme="1"/>
      <name val="Calibri"/>
      <family val="2"/>
      <scheme val="minor"/>
    </font>
    <font>
      <b/>
      <sz val="13"/>
      <color theme="1"/>
      <name val="Symbol"/>
      <family val="1"/>
      <charset val="2"/>
    </font>
    <font>
      <b/>
      <u/>
      <sz val="14"/>
      <color theme="1"/>
      <name val="Times New Roman"/>
      <family val="1"/>
    </font>
    <font>
      <b/>
      <sz val="12.5"/>
      <color theme="1"/>
      <name val="Times New Roman"/>
      <family val="1"/>
    </font>
    <font>
      <b/>
      <sz val="26"/>
      <color theme="1"/>
      <name val="Castellar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3" borderId="21" xfId="0" applyFont="1" applyFill="1" applyBorder="1" applyAlignment="1" applyProtection="1">
      <alignment horizontal="right" vertical="center" wrapText="1"/>
      <protection hidden="1"/>
    </xf>
    <xf numFmtId="2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right" vertical="top" wrapText="1"/>
      <protection hidden="1"/>
    </xf>
    <xf numFmtId="0" fontId="11" fillId="3" borderId="22" xfId="0" applyFont="1" applyFill="1" applyBorder="1" applyAlignment="1" applyProtection="1">
      <alignment horizontal="right" vertical="top" wrapText="1"/>
      <protection hidden="1"/>
    </xf>
    <xf numFmtId="0" fontId="11" fillId="3" borderId="0" xfId="0" applyFont="1" applyFill="1" applyBorder="1" applyAlignment="1" applyProtection="1">
      <alignment horizontal="right" vertical="top" wrapText="1"/>
      <protection hidden="1"/>
    </xf>
    <xf numFmtId="0" fontId="11" fillId="3" borderId="21" xfId="0" applyFont="1" applyFill="1" applyBorder="1" applyAlignment="1" applyProtection="1">
      <alignment horizontal="right" vertical="top" wrapText="1"/>
      <protection hidden="1"/>
    </xf>
    <xf numFmtId="0" fontId="0" fillId="3" borderId="0" xfId="0" applyFill="1" applyProtection="1"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0" fontId="14" fillId="0" borderId="51" xfId="0" applyFont="1" applyBorder="1" applyAlignment="1" applyProtection="1">
      <alignment horizontal="left" vertical="center" wrapText="1"/>
      <protection hidden="1"/>
    </xf>
    <xf numFmtId="0" fontId="19" fillId="4" borderId="5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hidden="1"/>
    </xf>
    <xf numFmtId="0" fontId="2" fillId="6" borderId="41" xfId="0" applyFont="1" applyFill="1" applyBorder="1" applyAlignment="1" applyProtection="1">
      <alignment vertical="center" wrapText="1"/>
      <protection hidden="1"/>
    </xf>
    <xf numFmtId="0" fontId="1" fillId="3" borderId="24" xfId="0" applyFont="1" applyFill="1" applyBorder="1" applyAlignment="1" applyProtection="1">
      <alignment horizontal="left" vertical="center" wrapText="1"/>
      <protection hidden="1"/>
    </xf>
    <xf numFmtId="0" fontId="1" fillId="3" borderId="25" xfId="0" applyFont="1" applyFill="1" applyBorder="1" applyAlignment="1" applyProtection="1">
      <alignment horizontal="left" vertical="center" wrapText="1"/>
      <protection hidden="1"/>
    </xf>
    <xf numFmtId="0" fontId="1" fillId="3" borderId="3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Protection="1">
      <protection locked="0"/>
    </xf>
    <xf numFmtId="0" fontId="24" fillId="3" borderId="0" xfId="0" applyFont="1" applyFill="1" applyAlignment="1" applyProtection="1">
      <alignment horizontal="right" vertical="center"/>
      <protection hidden="1"/>
    </xf>
    <xf numFmtId="0" fontId="24" fillId="3" borderId="58" xfId="0" applyFont="1" applyFill="1" applyBorder="1" applyAlignment="1" applyProtection="1">
      <alignment horizontal="right" vertical="center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23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left" vertical="center" wrapText="1"/>
      <protection hidden="1"/>
    </xf>
    <xf numFmtId="0" fontId="1" fillId="3" borderId="29" xfId="0" applyFont="1" applyFill="1" applyBorder="1" applyAlignment="1" applyProtection="1">
      <alignment horizontal="left" vertical="center" wrapText="1"/>
      <protection hidden="1"/>
    </xf>
    <xf numFmtId="0" fontId="1" fillId="3" borderId="27" xfId="0" applyFont="1" applyFill="1" applyBorder="1" applyAlignment="1" applyProtection="1">
      <alignment horizontal="left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1" fillId="3" borderId="4" xfId="0" applyFont="1" applyFill="1" applyBorder="1" applyAlignment="1" applyProtection="1">
      <alignment horizontal="righ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2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32" xfId="0" applyFont="1" applyBorder="1" applyAlignment="1" applyProtection="1">
      <alignment vertical="top" wrapText="1"/>
      <protection hidden="1"/>
    </xf>
    <xf numFmtId="0" fontId="1" fillId="4" borderId="59" xfId="0" applyFont="1" applyFill="1" applyBorder="1" applyAlignment="1" applyProtection="1">
      <alignment horizontal="center" vertical="center" wrapText="1"/>
      <protection locked="0"/>
    </xf>
    <xf numFmtId="0" fontId="1" fillId="4" borderId="60" xfId="0" applyFont="1" applyFill="1" applyBorder="1" applyAlignment="1" applyProtection="1">
      <alignment horizontal="center" vertical="center" wrapText="1"/>
      <protection locked="0"/>
    </xf>
    <xf numFmtId="0" fontId="16" fillId="5" borderId="8" xfId="0" applyFont="1" applyFill="1" applyBorder="1" applyAlignment="1" applyProtection="1">
      <alignment horizontal="center" vertical="center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horizontal="center" vertical="center"/>
      <protection hidden="1"/>
    </xf>
    <xf numFmtId="2" fontId="7" fillId="4" borderId="19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2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right" vertical="center" wrapText="1"/>
      <protection hidden="1"/>
    </xf>
    <xf numFmtId="0" fontId="11" fillId="3" borderId="4" xfId="0" applyFont="1" applyFill="1" applyBorder="1" applyAlignment="1" applyProtection="1">
      <alignment horizontal="right" vertical="center" wrapText="1"/>
      <protection hidden="1"/>
    </xf>
    <xf numFmtId="0" fontId="1" fillId="0" borderId="35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2" fontId="7" fillId="4" borderId="31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34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3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wrapText="1"/>
      <protection hidden="1"/>
    </xf>
    <xf numFmtId="0" fontId="1" fillId="0" borderId="17" xfId="0" applyFont="1" applyBorder="1" applyAlignment="1" applyProtection="1">
      <alignment wrapText="1"/>
      <protection hidden="1"/>
    </xf>
    <xf numFmtId="0" fontId="2" fillId="6" borderId="11" xfId="0" applyFont="1" applyFill="1" applyBorder="1" applyAlignment="1" applyProtection="1">
      <alignment horizontal="center" wrapText="1"/>
      <protection hidden="1"/>
    </xf>
    <xf numFmtId="0" fontId="2" fillId="6" borderId="4" xfId="0" applyFont="1" applyFill="1" applyBorder="1" applyAlignment="1" applyProtection="1">
      <alignment horizontal="center" wrapText="1"/>
      <protection hidden="1"/>
    </xf>
    <xf numFmtId="0" fontId="2" fillId="6" borderId="1" xfId="0" applyFont="1" applyFill="1" applyBorder="1" applyAlignment="1" applyProtection="1">
      <alignment horizontal="center" wrapText="1"/>
      <protection hidden="1"/>
    </xf>
    <xf numFmtId="2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44" xfId="0" applyFont="1" applyFill="1" applyBorder="1" applyAlignment="1" applyProtection="1">
      <alignment horizontal="center" vertical="center" wrapText="1"/>
      <protection hidden="1"/>
    </xf>
    <xf numFmtId="0" fontId="16" fillId="5" borderId="33" xfId="0" applyFont="1" applyFill="1" applyBorder="1" applyAlignment="1" applyProtection="1">
      <alignment horizontal="center" vertical="center" wrapText="1"/>
      <protection hidden="1"/>
    </xf>
    <xf numFmtId="0" fontId="16" fillId="5" borderId="45" xfId="0" applyFont="1" applyFill="1" applyBorder="1" applyAlignment="1" applyProtection="1">
      <alignment horizontal="center" vertical="center" wrapText="1"/>
      <protection hidden="1"/>
    </xf>
    <xf numFmtId="0" fontId="16" fillId="5" borderId="46" xfId="0" applyFont="1" applyFill="1" applyBorder="1" applyAlignment="1" applyProtection="1">
      <alignment horizontal="center" vertical="center" wrapText="1"/>
      <protection hidden="1"/>
    </xf>
    <xf numFmtId="0" fontId="16" fillId="5" borderId="18" xfId="0" applyFont="1" applyFill="1" applyBorder="1" applyAlignment="1" applyProtection="1">
      <alignment horizontal="center" vertical="center" wrapText="1"/>
      <protection hidden="1"/>
    </xf>
    <xf numFmtId="0" fontId="16" fillId="5" borderId="47" xfId="0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right" vertical="center" wrapText="1"/>
      <protection hidden="1"/>
    </xf>
    <xf numFmtId="0" fontId="11" fillId="3" borderId="33" xfId="0" applyFont="1" applyFill="1" applyBorder="1" applyAlignment="1" applyProtection="1">
      <alignment horizontal="right" vertical="center" wrapText="1"/>
      <protection hidden="1"/>
    </xf>
    <xf numFmtId="2" fontId="7" fillId="3" borderId="18" xfId="0" applyNumberFormat="1" applyFont="1" applyFill="1" applyBorder="1" applyAlignment="1" applyProtection="1">
      <alignment horizontal="center" vertical="center" wrapText="1"/>
      <protection hidden="1"/>
    </xf>
    <xf numFmtId="2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center" vertical="center" wrapText="1"/>
      <protection hidden="1"/>
    </xf>
    <xf numFmtId="0" fontId="2" fillId="6" borderId="31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3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right" vertical="center" wrapText="1"/>
      <protection hidden="1"/>
    </xf>
    <xf numFmtId="0" fontId="10" fillId="3" borderId="0" xfId="0" applyFont="1" applyFill="1" applyBorder="1" applyAlignment="1" applyProtection="1">
      <alignment horizontal="right" vertical="center" wrapText="1"/>
      <protection hidden="1"/>
    </xf>
    <xf numFmtId="0" fontId="11" fillId="3" borderId="0" xfId="0" applyFont="1" applyFill="1" applyBorder="1" applyAlignment="1" applyProtection="1">
      <alignment horizontal="right"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2" fontId="1" fillId="3" borderId="12" xfId="0" applyNumberFormat="1" applyFont="1" applyFill="1" applyBorder="1" applyAlignment="1" applyProtection="1">
      <alignment horizontal="left" vertical="center" wrapText="1"/>
      <protection hidden="1"/>
    </xf>
    <xf numFmtId="2" fontId="1" fillId="3" borderId="2" xfId="0" applyNumberFormat="1" applyFont="1" applyFill="1" applyBorder="1" applyAlignment="1" applyProtection="1">
      <alignment horizontal="left" vertical="center" wrapText="1"/>
      <protection hidden="1"/>
    </xf>
    <xf numFmtId="2" fontId="1" fillId="3" borderId="1" xfId="0" applyNumberFormat="1" applyFont="1" applyFill="1" applyBorder="1" applyAlignment="1" applyProtection="1">
      <alignment horizontal="left" vertical="center" wrapText="1"/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7" fillId="0" borderId="57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164" fontId="7" fillId="4" borderId="57" xfId="0" applyNumberFormat="1" applyFont="1" applyFill="1" applyBorder="1" applyAlignment="1" applyProtection="1">
      <alignment horizontal="center" vertical="center"/>
      <protection locked="0"/>
    </xf>
    <xf numFmtId="164" fontId="7" fillId="4" borderId="6" xfId="0" applyNumberFormat="1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17" fillId="0" borderId="6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1" fillId="0" borderId="36" xfId="0" applyFont="1" applyBorder="1" applyAlignment="1" applyProtection="1">
      <alignment horizontal="left" vertical="center" wrapText="1"/>
      <protection hidden="1"/>
    </xf>
    <xf numFmtId="0" fontId="1" fillId="0" borderId="37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26" fillId="0" borderId="22" xfId="0" applyFont="1" applyBorder="1" applyAlignment="1" applyProtection="1">
      <alignment horizontal="left" vertical="center" wrapText="1"/>
      <protection hidden="1"/>
    </xf>
    <xf numFmtId="164" fontId="7" fillId="0" borderId="57" xfId="0" applyNumberFormat="1" applyFont="1" applyFill="1" applyBorder="1" applyAlignment="1" applyProtection="1">
      <alignment horizontal="center" vertical="center"/>
      <protection hidden="1"/>
    </xf>
    <xf numFmtId="164" fontId="7" fillId="0" borderId="3" xfId="0" applyNumberFormat="1" applyFont="1" applyFill="1" applyBorder="1" applyAlignment="1" applyProtection="1">
      <alignment horizontal="center" vertical="center"/>
      <protection hidden="1"/>
    </xf>
    <xf numFmtId="2" fontId="25" fillId="3" borderId="12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9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20" xfId="0" applyFont="1" applyFill="1" applyBorder="1" applyAlignment="1" applyProtection="1">
      <alignment horizontal="center" vertical="center" wrapText="1"/>
      <protection hidden="1"/>
    </xf>
    <xf numFmtId="0" fontId="3" fillId="7" borderId="49" xfId="0" applyFont="1" applyFill="1" applyBorder="1" applyAlignment="1" applyProtection="1">
      <alignment horizontal="center" vertical="center" wrapText="1"/>
      <protection locked="0"/>
    </xf>
    <xf numFmtId="0" fontId="2" fillId="6" borderId="41" xfId="0" applyFont="1" applyFill="1" applyBorder="1" applyAlignment="1" applyProtection="1">
      <alignment horizontal="center" wrapText="1"/>
      <protection hidden="1"/>
    </xf>
    <xf numFmtId="0" fontId="2" fillId="6" borderId="21" xfId="0" applyFont="1" applyFill="1" applyBorder="1" applyAlignment="1" applyProtection="1">
      <alignment horizontal="center" wrapText="1"/>
      <protection hidden="1"/>
    </xf>
    <xf numFmtId="0" fontId="2" fillId="6" borderId="37" xfId="0" applyFont="1" applyFill="1" applyBorder="1" applyAlignment="1" applyProtection="1">
      <alignment horizontal="center" wrapText="1"/>
      <protection hidden="1"/>
    </xf>
    <xf numFmtId="0" fontId="1" fillId="3" borderId="28" xfId="0" applyFont="1" applyFill="1" applyBorder="1" applyAlignment="1" applyProtection="1">
      <alignment horizontal="left" vertical="center" wrapText="1"/>
      <protection hidden="1"/>
    </xf>
    <xf numFmtId="0" fontId="1" fillId="3" borderId="26" xfId="0" applyFont="1" applyFill="1" applyBorder="1" applyAlignment="1" applyProtection="1">
      <alignment horizontal="left" vertical="center" wrapText="1"/>
      <protection hidden="1"/>
    </xf>
    <xf numFmtId="0" fontId="1" fillId="3" borderId="29" xfId="0" applyFont="1" applyFill="1" applyBorder="1" applyAlignment="1" applyProtection="1">
      <alignment horizontal="left" vertical="center" wrapText="1"/>
      <protection hidden="1"/>
    </xf>
    <xf numFmtId="0" fontId="1" fillId="3" borderId="27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2" fontId="9" fillId="4" borderId="33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left" vertical="center" wrapText="1"/>
      <protection hidden="1"/>
    </xf>
  </cellXfs>
  <cellStyles count="1">
    <cellStyle name="Normale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99"/>
      <color rgb="FF00CC00"/>
      <color rgb="FFFFCC00"/>
      <color rgb="FF00FF00"/>
      <color rgb="FF99CC00"/>
      <color rgb="FF06C646"/>
      <color rgb="FF93B4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1609728</xdr:colOff>
      <xdr:row>0</xdr:row>
      <xdr:rowOff>39283</xdr:rowOff>
    </xdr:from>
    <xdr:to>
      <xdr:col>11</xdr:col>
      <xdr:colOff>41948</xdr:colOff>
      <xdr:row>0</xdr:row>
      <xdr:rowOff>941889</xdr:rowOff>
    </xdr:to>
    <xdr:pic>
      <xdr:nvPicPr>
        <xdr:cNvPr id="3" name="Immagine 2" descr="http://www.minambiente.it/sites/default/files/styles/medium/public/fondo_kyoto_scuole.jpg?itok=W-fHwSQ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29" t="16000" r="16278" b="15332"/>
        <a:stretch/>
      </xdr:blipFill>
      <xdr:spPr bwMode="auto">
        <a:xfrm>
          <a:off x="13630278" y="39283"/>
          <a:ext cx="1489745" cy="902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352424</xdr:colOff>
      <xdr:row>0</xdr:row>
      <xdr:rowOff>0</xdr:rowOff>
    </xdr:from>
    <xdr:to>
      <xdr:col>1</xdr:col>
      <xdr:colOff>2010606</xdr:colOff>
      <xdr:row>0</xdr:row>
      <xdr:rowOff>969721</xdr:rowOff>
    </xdr:to>
    <xdr:pic>
      <xdr:nvPicPr>
        <xdr:cNvPr id="5" name="Immagine 4" descr="http://www.minambiente.it/sites/default/files/archivio_immagini/Galletti/Comunicati/logo_minambient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4" y="0"/>
          <a:ext cx="1658182" cy="9697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34"/>
  <sheetViews>
    <sheetView tabSelected="1" view="pageBreakPreview" topLeftCell="A13" zoomScaleNormal="90" zoomScaleSheetLayoutView="100" workbookViewId="0">
      <selection activeCell="E31" sqref="E31:G31"/>
    </sheetView>
  </sheetViews>
  <sheetFormatPr defaultRowHeight="15"/>
  <cols>
    <col min="1" max="1" width="39.7109375" style="2" customWidth="1"/>
    <col min="2" max="2" width="44.140625" style="2" customWidth="1"/>
    <col min="3" max="3" width="29" style="2" customWidth="1"/>
    <col min="4" max="4" width="20.85546875" style="2" customWidth="1"/>
    <col min="5" max="5" width="4.7109375" style="2" customWidth="1"/>
    <col min="6" max="6" width="12.28515625" style="2" customWidth="1"/>
    <col min="7" max="7" width="10.5703125" style="2" customWidth="1"/>
    <col min="8" max="8" width="19" style="2" customWidth="1"/>
    <col min="9" max="9" width="27.42578125" style="2" customWidth="1"/>
    <col min="10" max="10" width="4.7109375" style="2" customWidth="1"/>
    <col min="11" max="11" width="13.7109375" style="2" customWidth="1"/>
    <col min="12" max="12" width="9.42578125" style="2" customWidth="1"/>
    <col min="13" max="13" width="20.7109375" style="5" customWidth="1"/>
    <col min="14" max="14" width="20.7109375" style="2" customWidth="1"/>
    <col min="15" max="15" width="25.42578125" style="2" customWidth="1"/>
    <col min="16" max="16" width="9.140625" style="2"/>
  </cols>
  <sheetData>
    <row r="1" spans="2:16" ht="77.25" customHeight="1">
      <c r="B1" s="95" t="s">
        <v>47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6" ht="20.100000000000001" customHeight="1">
      <c r="B2" s="89" t="s">
        <v>46</v>
      </c>
      <c r="C2" s="90"/>
      <c r="D2" s="90"/>
      <c r="E2" s="90"/>
      <c r="F2" s="90"/>
      <c r="G2" s="90"/>
      <c r="H2" s="90"/>
      <c r="I2" s="90"/>
      <c r="J2" s="90"/>
      <c r="K2" s="90"/>
      <c r="L2" s="91"/>
      <c r="M2" s="3"/>
      <c r="N2" s="4"/>
      <c r="O2" s="4"/>
    </row>
    <row r="3" spans="2:16" ht="20.100000000000001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94"/>
      <c r="M3" s="3"/>
      <c r="N3" s="4"/>
      <c r="O3" s="4"/>
    </row>
    <row r="4" spans="2:16" ht="32.1" customHeight="1">
      <c r="B4" s="142" t="s">
        <v>42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2:16" ht="33.75" customHeight="1">
      <c r="B5" s="163" t="s">
        <v>15</v>
      </c>
      <c r="C5" s="65"/>
      <c r="D5" s="65"/>
      <c r="E5" s="66"/>
      <c r="F5" s="46" t="s">
        <v>19</v>
      </c>
      <c r="G5" s="65"/>
      <c r="H5" s="65"/>
      <c r="I5" s="65"/>
      <c r="J5" s="65"/>
      <c r="K5" s="65"/>
      <c r="L5" s="152"/>
    </row>
    <row r="6" spans="2:16" ht="8.1" customHeight="1" thickBot="1">
      <c r="B6" s="96"/>
      <c r="C6" s="96"/>
      <c r="D6" s="96"/>
      <c r="E6" s="96"/>
      <c r="F6" s="96"/>
      <c r="G6" s="96"/>
      <c r="H6" s="97"/>
      <c r="I6" s="97"/>
      <c r="J6" s="97"/>
      <c r="K6" s="97"/>
      <c r="L6" s="52"/>
    </row>
    <row r="7" spans="2:16" ht="34.5" customHeight="1" thickTop="1" thickBot="1">
      <c r="B7" s="30" t="s">
        <v>43</v>
      </c>
      <c r="C7" s="31"/>
      <c r="D7" s="112" t="s">
        <v>5</v>
      </c>
      <c r="E7" s="113"/>
      <c r="F7" s="113"/>
      <c r="G7" s="114"/>
      <c r="H7" s="112" t="s">
        <v>6</v>
      </c>
      <c r="I7" s="113"/>
      <c r="J7" s="113"/>
      <c r="K7" s="113"/>
      <c r="L7" s="121"/>
      <c r="N7" s="39"/>
      <c r="P7" s="6"/>
    </row>
    <row r="8" spans="2:16" ht="72" customHeight="1" thickBot="1">
      <c r="B8" s="67" t="s">
        <v>0</v>
      </c>
      <c r="C8" s="68"/>
      <c r="D8" s="21" t="s">
        <v>16</v>
      </c>
      <c r="E8" s="115" t="s">
        <v>44</v>
      </c>
      <c r="F8" s="116"/>
      <c r="G8" s="117"/>
      <c r="H8" s="15" t="s">
        <v>8</v>
      </c>
      <c r="I8" s="16" t="s">
        <v>25</v>
      </c>
      <c r="J8" s="115" t="s">
        <v>45</v>
      </c>
      <c r="K8" s="116"/>
      <c r="L8" s="122"/>
      <c r="P8" s="6"/>
    </row>
    <row r="9" spans="2:16" ht="21.95" customHeight="1" thickTop="1">
      <c r="B9" s="69" t="s">
        <v>18</v>
      </c>
      <c r="C9" s="70"/>
      <c r="D9" s="61"/>
      <c r="E9" s="109" t="s">
        <v>12</v>
      </c>
      <c r="F9" s="63" t="str">
        <f>IF($C$7="A",0.27,IF($C$7="B",0.27,IF($C$7="C",0.27,IF($C$7="D",0.22,IF($C$7="E",0.2,IF($C$7="F",0.19," "))))))</f>
        <v xml:space="preserve"> </v>
      </c>
      <c r="G9" s="118" t="s">
        <v>26</v>
      </c>
      <c r="H9" s="17" t="s">
        <v>1</v>
      </c>
      <c r="I9" s="11"/>
      <c r="J9" s="24" t="s">
        <v>12</v>
      </c>
      <c r="K9" s="49">
        <v>200</v>
      </c>
      <c r="L9" s="47" t="s">
        <v>22</v>
      </c>
      <c r="P9" s="6"/>
    </row>
    <row r="10" spans="2:16" ht="21.95" customHeight="1">
      <c r="B10" s="71"/>
      <c r="C10" s="72"/>
      <c r="D10" s="80"/>
      <c r="E10" s="110"/>
      <c r="F10" s="75"/>
      <c r="G10" s="119"/>
      <c r="H10" s="18" t="s">
        <v>2</v>
      </c>
      <c r="I10" s="10"/>
      <c r="J10" s="23" t="s">
        <v>12</v>
      </c>
      <c r="K10" s="42">
        <v>100</v>
      </c>
      <c r="L10" s="47" t="s">
        <v>22</v>
      </c>
      <c r="P10" s="6"/>
    </row>
    <row r="11" spans="2:16" ht="21.95" customHeight="1" thickBot="1">
      <c r="B11" s="71"/>
      <c r="C11" s="72"/>
      <c r="D11" s="80"/>
      <c r="E11" s="110"/>
      <c r="F11" s="64"/>
      <c r="G11" s="120"/>
      <c r="H11" s="19" t="s">
        <v>3</v>
      </c>
      <c r="I11" s="11"/>
      <c r="J11" s="24" t="s">
        <v>12</v>
      </c>
      <c r="K11" s="50">
        <v>250</v>
      </c>
      <c r="L11" s="48" t="s">
        <v>22</v>
      </c>
      <c r="P11" s="6"/>
    </row>
    <row r="12" spans="2:16" ht="21.95" customHeight="1" thickTop="1">
      <c r="B12" s="69" t="s">
        <v>20</v>
      </c>
      <c r="C12" s="70"/>
      <c r="D12" s="61"/>
      <c r="E12" s="76" t="s">
        <v>12</v>
      </c>
      <c r="F12" s="63" t="str">
        <f>IF($C$7="A", 0.5,IF($C$7="B",0.38,IF($C$7="C",0.33,IF($C$7="D",0.28,IF($C$7="E",0.25,IF($C$7="F",0.23," "))))))</f>
        <v xml:space="preserve"> </v>
      </c>
      <c r="G12" s="118" t="s">
        <v>26</v>
      </c>
      <c r="H12" s="17" t="s">
        <v>1</v>
      </c>
      <c r="I12" s="12"/>
      <c r="J12" s="25" t="s">
        <v>12</v>
      </c>
      <c r="K12" s="43">
        <v>120</v>
      </c>
      <c r="L12" s="36" t="s">
        <v>22</v>
      </c>
      <c r="P12" s="6"/>
    </row>
    <row r="13" spans="2:16" ht="21.95" customHeight="1" thickBot="1">
      <c r="B13" s="73"/>
      <c r="C13" s="74"/>
      <c r="D13" s="62"/>
      <c r="E13" s="77"/>
      <c r="F13" s="64"/>
      <c r="G13" s="120"/>
      <c r="H13" s="19" t="s">
        <v>2</v>
      </c>
      <c r="I13" s="53"/>
      <c r="J13" s="24" t="s">
        <v>12</v>
      </c>
      <c r="K13" s="50">
        <v>100</v>
      </c>
      <c r="L13" s="48" t="s">
        <v>22</v>
      </c>
      <c r="P13" s="6"/>
    </row>
    <row r="14" spans="2:16" ht="21.95" customHeight="1" thickTop="1">
      <c r="B14" s="71" t="s">
        <v>21</v>
      </c>
      <c r="C14" s="72"/>
      <c r="D14" s="80"/>
      <c r="E14" s="111" t="s">
        <v>12</v>
      </c>
      <c r="F14" s="75" t="str">
        <f>IF($C$7="A",0.45,IF($C$7="B",0.34,IF($C$7="C",0.28,IF($C$7="D",0.24,IF($C$7="E",0.23,IF($C$7="F",0.22," "))))))</f>
        <v xml:space="preserve"> </v>
      </c>
      <c r="G14" s="118" t="s">
        <v>26</v>
      </c>
      <c r="H14" s="20" t="s">
        <v>1</v>
      </c>
      <c r="I14" s="11"/>
      <c r="J14" s="22" t="s">
        <v>12</v>
      </c>
      <c r="K14" s="44">
        <v>100</v>
      </c>
      <c r="L14" s="36" t="s">
        <v>22</v>
      </c>
      <c r="P14" s="6"/>
    </row>
    <row r="15" spans="2:16" ht="21.95" customHeight="1">
      <c r="B15" s="71"/>
      <c r="C15" s="72"/>
      <c r="D15" s="80"/>
      <c r="E15" s="111"/>
      <c r="F15" s="75"/>
      <c r="G15" s="119"/>
      <c r="H15" s="18" t="s">
        <v>2</v>
      </c>
      <c r="I15" s="13"/>
      <c r="J15" s="23" t="s">
        <v>12</v>
      </c>
      <c r="K15" s="42">
        <v>80</v>
      </c>
      <c r="L15" s="37" t="s">
        <v>22</v>
      </c>
      <c r="P15" s="6"/>
    </row>
    <row r="16" spans="2:16" ht="21.95" customHeight="1" thickBot="1">
      <c r="B16" s="73"/>
      <c r="C16" s="74"/>
      <c r="D16" s="62"/>
      <c r="E16" s="77"/>
      <c r="F16" s="64"/>
      <c r="G16" s="120"/>
      <c r="H16" s="19" t="s">
        <v>4</v>
      </c>
      <c r="I16" s="11"/>
      <c r="J16" s="24" t="s">
        <v>12</v>
      </c>
      <c r="K16" s="50">
        <v>150</v>
      </c>
      <c r="L16" s="48" t="s">
        <v>22</v>
      </c>
      <c r="P16" s="6"/>
    </row>
    <row r="17" spans="1:16" ht="24" customHeight="1" thickTop="1">
      <c r="B17" s="69" t="s">
        <v>36</v>
      </c>
      <c r="C17" s="70"/>
      <c r="D17" s="61"/>
      <c r="E17" s="76" t="s">
        <v>12</v>
      </c>
      <c r="F17" s="63" t="str">
        <f>IF($C$7="A",3.08,IF($C$7="B",2,IF($C$7="C",1.75,IF($C$7="D",1.67,IF($C$7="E",1.5,IF($C$7="F",1.33," "))))))</f>
        <v xml:space="preserve"> </v>
      </c>
      <c r="G17" s="118" t="s">
        <v>26</v>
      </c>
      <c r="H17" s="149"/>
      <c r="I17" s="101"/>
      <c r="J17" s="76" t="s">
        <v>12</v>
      </c>
      <c r="K17" s="105" t="str">
        <f>IF(OR(C7="A",C7="B",C7="C"),350,IF(OR(C7="D",C7="E",C7="F"),450," "))</f>
        <v xml:space="preserve"> </v>
      </c>
      <c r="L17" s="156" t="s">
        <v>22</v>
      </c>
      <c r="P17" s="6"/>
    </row>
    <row r="18" spans="1:16" ht="24" customHeight="1" thickBot="1">
      <c r="B18" s="73"/>
      <c r="C18" s="74"/>
      <c r="D18" s="62"/>
      <c r="E18" s="77"/>
      <c r="F18" s="64"/>
      <c r="G18" s="119"/>
      <c r="H18" s="150"/>
      <c r="I18" s="162"/>
      <c r="J18" s="77"/>
      <c r="K18" s="108"/>
      <c r="L18" s="157"/>
      <c r="P18" s="6"/>
    </row>
    <row r="19" spans="1:16" ht="23.1" customHeight="1" thickTop="1">
      <c r="B19" s="78" t="s">
        <v>14</v>
      </c>
      <c r="C19" s="79"/>
      <c r="D19" s="61"/>
      <c r="E19" s="76" t="s">
        <v>13</v>
      </c>
      <c r="F19" s="63" t="e">
        <f>93+2*LOG(C20)</f>
        <v>#NUM!</v>
      </c>
      <c r="G19" s="145" t="s">
        <v>27</v>
      </c>
      <c r="H19" s="149"/>
      <c r="I19" s="101"/>
      <c r="J19" s="76" t="s">
        <v>12</v>
      </c>
      <c r="K19" s="105">
        <v>160</v>
      </c>
      <c r="L19" s="156" t="s">
        <v>23</v>
      </c>
      <c r="P19" s="6"/>
    </row>
    <row r="20" spans="1:16" ht="23.1" customHeight="1">
      <c r="B20" s="54" t="s">
        <v>40</v>
      </c>
      <c r="C20" s="56"/>
      <c r="D20" s="88"/>
      <c r="E20" s="98"/>
      <c r="F20" s="100"/>
      <c r="G20" s="146"/>
      <c r="H20" s="151"/>
      <c r="I20" s="102"/>
      <c r="J20" s="98"/>
      <c r="K20" s="106"/>
      <c r="L20" s="158"/>
      <c r="P20" s="6"/>
    </row>
    <row r="21" spans="1:16" ht="23.1" customHeight="1">
      <c r="B21" s="83" t="s">
        <v>14</v>
      </c>
      <c r="C21" s="84"/>
      <c r="D21" s="81"/>
      <c r="E21" s="99" t="s">
        <v>13</v>
      </c>
      <c r="F21" s="82" t="e">
        <f>IF(C22&lt;400,93+2*LOG(C22),93+2*LOG(400))</f>
        <v>#NUM!</v>
      </c>
      <c r="G21" s="147" t="s">
        <v>27</v>
      </c>
      <c r="H21" s="103"/>
      <c r="I21" s="161"/>
      <c r="J21" s="99" t="s">
        <v>12</v>
      </c>
      <c r="K21" s="107">
        <v>130</v>
      </c>
      <c r="L21" s="159" t="s">
        <v>23</v>
      </c>
      <c r="P21" s="6"/>
    </row>
    <row r="22" spans="1:16" ht="23.1" customHeight="1" thickBot="1">
      <c r="B22" s="55" t="s">
        <v>41</v>
      </c>
      <c r="C22" s="57"/>
      <c r="D22" s="62"/>
      <c r="E22" s="77"/>
      <c r="F22" s="64"/>
      <c r="G22" s="148"/>
      <c r="H22" s="104"/>
      <c r="I22" s="162"/>
      <c r="J22" s="77"/>
      <c r="K22" s="108"/>
      <c r="L22" s="159"/>
      <c r="P22" s="6"/>
    </row>
    <row r="23" spans="1:16" ht="32.1" customHeight="1" thickTop="1">
      <c r="B23" s="138" t="s">
        <v>9</v>
      </c>
      <c r="C23" s="139"/>
      <c r="D23" s="153"/>
      <c r="E23" s="154"/>
      <c r="F23" s="154"/>
      <c r="G23" s="155"/>
      <c r="H23" s="35"/>
      <c r="I23" s="12"/>
      <c r="J23" s="9" t="s">
        <v>12</v>
      </c>
      <c r="K23" s="43">
        <v>150</v>
      </c>
      <c r="L23" s="36" t="s">
        <v>22</v>
      </c>
      <c r="P23" s="6"/>
    </row>
    <row r="24" spans="1:16" ht="32.1" customHeight="1" thickBot="1">
      <c r="B24" s="140" t="s">
        <v>10</v>
      </c>
      <c r="C24" s="141"/>
      <c r="D24" s="85"/>
      <c r="E24" s="86"/>
      <c r="F24" s="86"/>
      <c r="G24" s="87"/>
      <c r="H24" s="34"/>
      <c r="I24" s="14"/>
      <c r="J24" s="51" t="s">
        <v>12</v>
      </c>
      <c r="K24" s="45">
        <v>30</v>
      </c>
      <c r="L24" s="38" t="s">
        <v>22</v>
      </c>
    </row>
    <row r="25" spans="1:16" ht="23.25" customHeight="1" thickTop="1" thickBot="1">
      <c r="B25" s="26"/>
      <c r="C25" s="28"/>
      <c r="D25" s="29"/>
      <c r="E25" s="29"/>
      <c r="F25" s="29"/>
      <c r="G25" s="29"/>
      <c r="H25" s="27"/>
      <c r="I25" s="29"/>
      <c r="J25" s="29"/>
      <c r="K25" s="27"/>
      <c r="L25" s="27"/>
    </row>
    <row r="26" spans="1:16" ht="24" customHeight="1" thickBot="1">
      <c r="B26" s="58" t="s">
        <v>24</v>
      </c>
      <c r="C26" s="59"/>
      <c r="D26" s="59"/>
      <c r="E26" s="59"/>
      <c r="F26" s="59"/>
      <c r="G26" s="60"/>
      <c r="H26" s="26"/>
      <c r="I26" s="58" t="s">
        <v>17</v>
      </c>
      <c r="J26" s="59"/>
      <c r="K26" s="59"/>
      <c r="L26" s="60"/>
    </row>
    <row r="27" spans="1:16" ht="33" customHeight="1" thickBot="1">
      <c r="B27" s="123" t="s">
        <v>7</v>
      </c>
      <c r="C27" s="124"/>
      <c r="D27" s="124"/>
      <c r="E27" s="125" t="s">
        <v>30</v>
      </c>
      <c r="F27" s="126"/>
      <c r="G27" s="127"/>
      <c r="H27" s="41" t="s">
        <v>32</v>
      </c>
      <c r="I27" s="134" t="s">
        <v>28</v>
      </c>
      <c r="J27" s="135"/>
      <c r="K27" s="143" t="e">
        <f>E31</f>
        <v>#DIV/0!</v>
      </c>
      <c r="L27" s="144"/>
    </row>
    <row r="28" spans="1:16" ht="33" customHeight="1" thickBot="1">
      <c r="B28" s="134" t="s">
        <v>11</v>
      </c>
      <c r="C28" s="135"/>
      <c r="D28" s="135"/>
      <c r="E28" s="128"/>
      <c r="F28" s="129"/>
      <c r="G28" s="130"/>
      <c r="H28" s="41" t="s">
        <v>33</v>
      </c>
      <c r="I28" s="134" t="s">
        <v>29</v>
      </c>
      <c r="J28" s="135"/>
      <c r="K28" s="128"/>
      <c r="L28" s="130"/>
    </row>
    <row r="29" spans="1:16" ht="33" customHeight="1" thickBot="1">
      <c r="B29" s="136" t="s">
        <v>37</v>
      </c>
      <c r="C29" s="137"/>
      <c r="D29" s="137"/>
      <c r="E29" s="128"/>
      <c r="F29" s="129"/>
      <c r="G29" s="130"/>
      <c r="H29" s="40" t="s">
        <v>31</v>
      </c>
      <c r="I29" s="136" t="s">
        <v>39</v>
      </c>
      <c r="J29" s="137"/>
      <c r="K29" s="128"/>
      <c r="L29" s="130"/>
    </row>
    <row r="30" spans="1:16" ht="33" customHeight="1" thickBot="1">
      <c r="B30" s="136" t="s">
        <v>38</v>
      </c>
      <c r="C30" s="137"/>
      <c r="D30" s="137"/>
      <c r="E30" s="128"/>
      <c r="F30" s="129"/>
      <c r="G30" s="130"/>
      <c r="H30" s="26"/>
      <c r="I30" s="160" t="s">
        <v>35</v>
      </c>
      <c r="J30" s="126"/>
      <c r="K30" s="143" t="e">
        <f>SUM(K27:L29)</f>
        <v>#DIV/0!</v>
      </c>
      <c r="L30" s="144"/>
    </row>
    <row r="31" spans="1:16" ht="33" customHeight="1" thickBot="1">
      <c r="B31" s="123" t="s">
        <v>34</v>
      </c>
      <c r="C31" s="124"/>
      <c r="D31" s="124"/>
      <c r="E31" s="131" t="e">
        <f>IF(E28/(E28+E29+E30)&gt;0.5,(E28+E29+E30),"NON FINANZIABILE")</f>
        <v>#DIV/0!</v>
      </c>
      <c r="F31" s="132"/>
      <c r="G31" s="133"/>
      <c r="H31" s="26"/>
      <c r="I31" s="26"/>
      <c r="J31" s="26"/>
      <c r="K31" s="26"/>
      <c r="L31" s="26"/>
    </row>
    <row r="32" spans="1:16" s="1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7"/>
      <c r="O32" s="7"/>
      <c r="P32" s="7"/>
    </row>
    <row r="34" spans="3:8" ht="49.5" customHeight="1">
      <c r="C34" s="32"/>
      <c r="D34" s="33"/>
      <c r="E34" s="32"/>
      <c r="F34" s="33"/>
      <c r="G34" s="33"/>
      <c r="H34" s="33"/>
    </row>
  </sheetData>
  <sheetProtection password="C0F0" sheet="1" objects="1" scenarios="1"/>
  <dataConsolidate/>
  <mergeCells count="80">
    <mergeCell ref="K30:L30"/>
    <mergeCell ref="I26:L26"/>
    <mergeCell ref="L17:L18"/>
    <mergeCell ref="L19:L20"/>
    <mergeCell ref="L21:L22"/>
    <mergeCell ref="I29:J29"/>
    <mergeCell ref="K29:L29"/>
    <mergeCell ref="I30:J30"/>
    <mergeCell ref="I21:I22"/>
    <mergeCell ref="I17:I18"/>
    <mergeCell ref="B23:C23"/>
    <mergeCell ref="B24:C24"/>
    <mergeCell ref="B4:L4"/>
    <mergeCell ref="K27:L27"/>
    <mergeCell ref="K28:L28"/>
    <mergeCell ref="G12:G13"/>
    <mergeCell ref="G14:G16"/>
    <mergeCell ref="G17:G18"/>
    <mergeCell ref="G19:G20"/>
    <mergeCell ref="G21:G22"/>
    <mergeCell ref="H17:H18"/>
    <mergeCell ref="H19:H20"/>
    <mergeCell ref="G5:L5"/>
    <mergeCell ref="D23:G23"/>
    <mergeCell ref="I27:J27"/>
    <mergeCell ref="I28:J28"/>
    <mergeCell ref="B31:D31"/>
    <mergeCell ref="E27:G27"/>
    <mergeCell ref="E28:G28"/>
    <mergeCell ref="E29:G29"/>
    <mergeCell ref="E30:G30"/>
    <mergeCell ref="E31:G31"/>
    <mergeCell ref="B27:D27"/>
    <mergeCell ref="B28:D28"/>
    <mergeCell ref="B29:D29"/>
    <mergeCell ref="B30:D30"/>
    <mergeCell ref="D7:G7"/>
    <mergeCell ref="E8:G8"/>
    <mergeCell ref="G9:G11"/>
    <mergeCell ref="H7:L7"/>
    <mergeCell ref="J8:L8"/>
    <mergeCell ref="H21:H22"/>
    <mergeCell ref="K19:K20"/>
    <mergeCell ref="K21:K22"/>
    <mergeCell ref="K17:K18"/>
    <mergeCell ref="E9:E11"/>
    <mergeCell ref="E12:E13"/>
    <mergeCell ref="E14:E16"/>
    <mergeCell ref="D24:G24"/>
    <mergeCell ref="D19:D20"/>
    <mergeCell ref="B2:L3"/>
    <mergeCell ref="B1:L1"/>
    <mergeCell ref="D9:D11"/>
    <mergeCell ref="D12:D13"/>
    <mergeCell ref="B6:K6"/>
    <mergeCell ref="F9:F11"/>
    <mergeCell ref="F12:F13"/>
    <mergeCell ref="E19:E20"/>
    <mergeCell ref="E21:E22"/>
    <mergeCell ref="J19:J20"/>
    <mergeCell ref="J21:J22"/>
    <mergeCell ref="J17:J18"/>
    <mergeCell ref="F19:F20"/>
    <mergeCell ref="I19:I20"/>
    <mergeCell ref="B26:G26"/>
    <mergeCell ref="D17:D18"/>
    <mergeCell ref="F17:F18"/>
    <mergeCell ref="C5:E5"/>
    <mergeCell ref="B8:C8"/>
    <mergeCell ref="B9:C11"/>
    <mergeCell ref="B12:C13"/>
    <mergeCell ref="B14:C16"/>
    <mergeCell ref="F14:F16"/>
    <mergeCell ref="E17:E18"/>
    <mergeCell ref="B17:C18"/>
    <mergeCell ref="B19:C19"/>
    <mergeCell ref="D14:D16"/>
    <mergeCell ref="D21:D22"/>
    <mergeCell ref="F21:F22"/>
    <mergeCell ref="B21:C21"/>
  </mergeCells>
  <conditionalFormatting sqref="F9 F12:G12 F14:G14 F13 F17:G17 F15:F16 F18">
    <cfRule type="cellIs" dxfId="7" priority="18" operator="equal">
      <formula>"ZONA CLIMATICA NON ESISTENTE"</formula>
    </cfRule>
  </conditionalFormatting>
  <conditionalFormatting sqref="K17:L17 K18">
    <cfRule type="containsText" dxfId="6" priority="13" operator="containsText" text="ZONA CLIMATICA NON ESISTENTE">
      <formula>NOT(ISERROR(SEARCH("ZONA CLIMATICA NON ESISTENTE",K17)))</formula>
    </cfRule>
  </conditionalFormatting>
  <conditionalFormatting sqref="E31">
    <cfRule type="containsText" dxfId="5" priority="7" operator="containsText" text="NON FINANZIABILE">
      <formula>NOT(ISERROR(SEARCH("NON FINANZIABILE",E31)))</formula>
    </cfRule>
  </conditionalFormatting>
  <conditionalFormatting sqref="K30">
    <cfRule type="containsText" dxfId="4" priority="5" operator="containsText" text="NON FINANZIABILE">
      <formula>NOT(ISERROR(SEARCH("NON FINANZIABILE",K30)))</formula>
    </cfRule>
  </conditionalFormatting>
  <conditionalFormatting sqref="K29 E29">
    <cfRule type="cellIs" priority="27" operator="lessThanOrEqual">
      <formula>$E$28</formula>
    </cfRule>
  </conditionalFormatting>
  <conditionalFormatting sqref="G19">
    <cfRule type="cellIs" dxfId="3" priority="4" operator="equal">
      <formula>"ZONA CLIMATICA NON ESISTENTE"</formula>
    </cfRule>
  </conditionalFormatting>
  <conditionalFormatting sqref="G21">
    <cfRule type="cellIs" dxfId="2" priority="3" operator="equal">
      <formula>"ZONA CLIMATICA NON ESISTENTE"</formula>
    </cfRule>
  </conditionalFormatting>
  <conditionalFormatting sqref="L23">
    <cfRule type="containsText" dxfId="1" priority="2" operator="containsText" text="ZONA CLIMATICA NON ESISTENTE">
      <formula>NOT(ISERROR(SEARCH("ZONA CLIMATICA NON ESISTENTE",L23)))</formula>
    </cfRule>
  </conditionalFormatting>
  <conditionalFormatting sqref="L24">
    <cfRule type="containsText" dxfId="0" priority="1" operator="containsText" text="ZONA CLIMATICA NON ESISTENTE">
      <formula>NOT(ISERROR(SEARCH("ZONA CLIMATICA NON ESISTENTE",L24)))</formula>
    </cfRule>
  </conditionalFormatting>
  <dataValidations count="18">
    <dataValidation type="decimal" operator="lessThanOrEqual" allowBlank="1" showInputMessage="1" showErrorMessage="1" error="Il requisito tecnico di progetto NON rispetta il requisito tecnico di soglia" sqref="D9:D18">
      <formula1>F9</formula1>
    </dataValidation>
    <dataValidation type="decimal" operator="greaterThanOrEqual" allowBlank="1" showInputMessage="1" showErrorMessage="1" error="Il requisito tecnico di progetto NON rispetta il requisito tecnico di soglia" prompt="Solo dopo aver inserito il valore della potenza termica &quot;Pn&quot; nella casella C 22, inserire in questa casella il valore del rendimento termico utile del generatore di calore a condensazione di progetto " sqref="D21:D22">
      <formula1>F21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7:I18">
      <formula1>K17</formula1>
    </dataValidation>
    <dataValidation type="decimal" operator="lessThan" allowBlank="1" showInputMessage="1" showErrorMessage="1" error="L'importo degli interventi di adeguamento alle norme sulla sicurezza dei luoghi/impianti e le norme in materia di prevenzione antisismica non deve prevalere rispetto all'importo delle opere di efficientamento energetico" sqref="E29">
      <formula1>E28</formula1>
    </dataValidation>
    <dataValidation type="decimal" operator="lessThanOrEqual" allowBlank="1" showInputMessage="1" showErrorMessage="1" error="Il valore immesso è &gt; 35" sqref="C20">
      <formula1>35</formula1>
    </dataValidation>
    <dataValidation type="decimal" operator="greaterThan" allowBlank="1" showInputMessage="1" showErrorMessage="1" error="Il valore immesso è ≤ 35" sqref="C22">
      <formula1>35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9">
      <formula1>200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0 I13:I14">
      <formula1>100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1">
      <formula1>250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2">
      <formula1>120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5">
      <formula1>80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23 I16">
      <formula1>150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19:I20">
      <formula1>160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21:I22">
      <formula1>130</formula1>
    </dataValidation>
    <dataValidation type="decimal" errorStyle="warning" operator="lessThanOrEqual" allowBlank="1" showInputMessage="1" showErrorMessage="1" error="L'importo eccedente il costo unitario massimo ammissibile dovrà essere coperto dall'Amministrazione beneficiaria" sqref="I24">
      <formula1>30</formula1>
    </dataValidation>
    <dataValidation type="decimal" operator="lessThan" allowBlank="1" showInputMessage="1" showErrorMessage="1" error="L'importo degli interventi di bonifica o messa in sicurezza delle parti di immobile o sue pertinenze contaminate da amianto non deve prevalere rispetto all'importo delle opere di efficientamento energetico" sqref="E30">
      <formula1>E28</formula1>
    </dataValidation>
    <dataValidation type="list" allowBlank="1" showInputMessage="1" showErrorMessage="1" prompt="Selezionare la zona climatica" sqref="C7">
      <formula1>"A, B, C, D, E, F"</formula1>
    </dataValidation>
    <dataValidation type="decimal" operator="greaterThanOrEqual" allowBlank="1" showInputMessage="1" showErrorMessage="1" error="Il requisito tecnico di progetto NON rispetta il requisito tecnico di soglia" prompt="Solo dopo aver inserito il valore della potenza termica &quot;Pn&quot; nella casella C 20, inserire in questa casella il valore del rendimento termico utile del generatore di calore a condensazione di progetto " sqref="D19:D20">
      <formula1>F19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6" fitToWidth="3" orientation="landscape" r:id="rId1"/>
  <ignoredErrors>
    <ignoredError sqref="F19 F21 E31 K27 K3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VERIFICA FONDO KYOTO - CT 2012</vt:lpstr>
      <vt:lpstr>'VERIFICA FONDO KYOTO - CT 2012'!Area_stampa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Greppi Andrea Giuseppe</cp:lastModifiedBy>
  <cp:lastPrinted>2016-06-23T10:45:19Z</cp:lastPrinted>
  <dcterms:created xsi:type="dcterms:W3CDTF">2016-02-17T17:08:49Z</dcterms:created>
  <dcterms:modified xsi:type="dcterms:W3CDTF">2016-06-23T10:54:29Z</dcterms:modified>
</cp:coreProperties>
</file>