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540" windowWidth="11805" windowHeight="9105"/>
  </bookViews>
  <sheets>
    <sheet name="contributo 2015" sheetId="4" r:id="rId1"/>
    <sheet name="ditte aderenti al consorzio" sheetId="5" r:id="rId2"/>
  </sheets>
  <definedNames>
    <definedName name="_xlnm._FilterDatabase" localSheetId="0" hidden="1">'contributo 2015'!$A$125:$A$143</definedName>
    <definedName name="_xlnm._FilterDatabase" localSheetId="1" hidden="1">'ditte aderenti al consorzio'!$A$12:$D$15</definedName>
    <definedName name="_xlnm.Print_Area" localSheetId="0">'contributo 2015'!$B$1:$X$143</definedName>
  </definedNames>
  <calcPr calcId="145621"/>
</workbook>
</file>

<file path=xl/calcChain.xml><?xml version="1.0" encoding="utf-8"?>
<calcChain xmlns="http://schemas.openxmlformats.org/spreadsheetml/2006/main">
  <c r="S73" i="4" l="1"/>
  <c r="S133" i="4" s="1"/>
  <c r="V135" i="4" s="1"/>
  <c r="R73" i="4"/>
  <c r="R133" i="4" s="1"/>
  <c r="Q73" i="4"/>
  <c r="Q133" i="4" s="1"/>
  <c r="P73" i="4"/>
  <c r="P133" i="4" s="1"/>
  <c r="O73" i="4"/>
  <c r="O133" i="4" s="1"/>
  <c r="N73" i="4"/>
  <c r="N133" i="4"/>
  <c r="Q135" i="4" s="1"/>
  <c r="M73" i="4"/>
  <c r="M133" i="4" s="1"/>
  <c r="L73" i="4"/>
  <c r="L133" i="4" s="1"/>
  <c r="O135" i="4" s="1"/>
  <c r="K73" i="4"/>
  <c r="K133" i="4" s="1"/>
  <c r="J73" i="4"/>
  <c r="J133" i="4" s="1"/>
  <c r="M135" i="4" s="1"/>
  <c r="I73" i="4"/>
  <c r="I133" i="4" s="1"/>
  <c r="H73" i="4"/>
  <c r="H133" i="4" s="1"/>
  <c r="K135" i="4" s="1"/>
  <c r="G73" i="4"/>
  <c r="G133" i="4" s="1"/>
  <c r="I135" i="4"/>
  <c r="H135" i="4"/>
  <c r="V132" i="4"/>
  <c r="V73" i="4"/>
  <c r="V133" i="4" s="1"/>
  <c r="U132" i="4"/>
  <c r="U73" i="4"/>
  <c r="U133" i="4" s="1"/>
  <c r="T132" i="4"/>
  <c r="T73" i="4"/>
  <c r="T133" i="4" s="1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W71" i="4"/>
  <c r="W74" i="4" s="1"/>
  <c r="I97" i="4" s="1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G107" i="4" s="1"/>
  <c r="A10" i="5"/>
  <c r="F142" i="4"/>
  <c r="F98" i="4"/>
  <c r="D139" i="4"/>
  <c r="W72" i="4"/>
  <c r="W130" i="4"/>
  <c r="W131" i="4"/>
  <c r="G135" i="4"/>
  <c r="G109" i="4" l="1"/>
  <c r="G110" i="4"/>
  <c r="H110" i="4" s="1"/>
  <c r="I110" i="4" s="1"/>
  <c r="G115" i="4"/>
  <c r="H115" i="4" s="1"/>
  <c r="I115" i="4" s="1"/>
  <c r="N134" i="4"/>
  <c r="P134" i="4"/>
  <c r="G111" i="4"/>
  <c r="H111" i="4" s="1"/>
  <c r="J111" i="4" s="1"/>
  <c r="G122" i="4"/>
  <c r="H122" i="4" s="1"/>
  <c r="G120" i="4"/>
  <c r="H120" i="4" s="1"/>
  <c r="J120" i="4" s="1"/>
  <c r="G119" i="4"/>
  <c r="H119" i="4" s="1"/>
  <c r="I119" i="4" s="1"/>
  <c r="G114" i="4"/>
  <c r="H114" i="4" s="1"/>
  <c r="J114" i="4" s="1"/>
  <c r="H107" i="4"/>
  <c r="I107" i="4" s="1"/>
  <c r="G118" i="4"/>
  <c r="H118" i="4" s="1"/>
  <c r="J118" i="4" s="1"/>
  <c r="N135" i="4"/>
  <c r="K134" i="4"/>
  <c r="S134" i="4"/>
  <c r="G134" i="4"/>
  <c r="J135" i="4"/>
  <c r="R135" i="4"/>
  <c r="O134" i="4"/>
  <c r="H134" i="4"/>
  <c r="T134" i="4"/>
  <c r="V134" i="4"/>
  <c r="L134" i="4"/>
  <c r="H95" i="4"/>
  <c r="J134" i="4"/>
  <c r="R134" i="4"/>
  <c r="U135" i="4"/>
  <c r="L135" i="4"/>
  <c r="I134" i="4"/>
  <c r="V97" i="4"/>
  <c r="U95" i="4"/>
  <c r="T97" i="4"/>
  <c r="S95" i="4"/>
  <c r="R97" i="4"/>
  <c r="Q95" i="4"/>
  <c r="P97" i="4"/>
  <c r="O95" i="4"/>
  <c r="N97" i="4"/>
  <c r="M95" i="4"/>
  <c r="L97" i="4"/>
  <c r="K95" i="4"/>
  <c r="J97" i="4"/>
  <c r="I95" i="4"/>
  <c r="H97" i="4"/>
  <c r="G95" i="4"/>
  <c r="V94" i="4"/>
  <c r="U96" i="4"/>
  <c r="T94" i="4"/>
  <c r="S96" i="4"/>
  <c r="L94" i="4"/>
  <c r="K96" i="4"/>
  <c r="V95" i="4"/>
  <c r="T95" i="4"/>
  <c r="S97" i="4"/>
  <c r="J95" i="4"/>
  <c r="V96" i="4"/>
  <c r="U94" i="4"/>
  <c r="T96" i="4"/>
  <c r="S94" i="4"/>
  <c r="R96" i="4"/>
  <c r="Q94" i="4"/>
  <c r="P96" i="4"/>
  <c r="O94" i="4"/>
  <c r="N96" i="4"/>
  <c r="M94" i="4"/>
  <c r="L96" i="4"/>
  <c r="K94" i="4"/>
  <c r="J96" i="4"/>
  <c r="I94" i="4"/>
  <c r="H96" i="4"/>
  <c r="G94" i="4"/>
  <c r="R94" i="4"/>
  <c r="Q96" i="4"/>
  <c r="P94" i="4"/>
  <c r="O96" i="4"/>
  <c r="N94" i="4"/>
  <c r="M96" i="4"/>
  <c r="J94" i="4"/>
  <c r="I96" i="4"/>
  <c r="H94" i="4"/>
  <c r="H98" i="4" s="1"/>
  <c r="G96" i="4"/>
  <c r="U97" i="4"/>
  <c r="R95" i="4"/>
  <c r="Q97" i="4"/>
  <c r="P95" i="4"/>
  <c r="O97" i="4"/>
  <c r="N95" i="4"/>
  <c r="M97" i="4"/>
  <c r="L95" i="4"/>
  <c r="K97" i="4"/>
  <c r="P135" i="4"/>
  <c r="M134" i="4"/>
  <c r="G97" i="4"/>
  <c r="U134" i="4"/>
  <c r="T135" i="4"/>
  <c r="Q134" i="4"/>
  <c r="G121" i="4"/>
  <c r="G117" i="4"/>
  <c r="G113" i="4"/>
  <c r="S135" i="4"/>
  <c r="G116" i="4"/>
  <c r="G112" i="4"/>
  <c r="H109" i="4"/>
  <c r="I109" i="4" s="1"/>
  <c r="G108" i="4"/>
  <c r="J115" i="4" l="1"/>
  <c r="I122" i="4"/>
  <c r="J122" i="4"/>
  <c r="I111" i="4"/>
  <c r="N98" i="4"/>
  <c r="R98" i="4"/>
  <c r="I98" i="4"/>
  <c r="U98" i="4"/>
  <c r="G98" i="4"/>
  <c r="K98" i="4"/>
  <c r="J110" i="4"/>
  <c r="J119" i="4"/>
  <c r="I114" i="4"/>
  <c r="I118" i="4"/>
  <c r="J107" i="4"/>
  <c r="M98" i="4"/>
  <c r="Q98" i="4"/>
  <c r="T98" i="4"/>
  <c r="O98" i="4"/>
  <c r="S98" i="4"/>
  <c r="J98" i="4"/>
  <c r="P98" i="4"/>
  <c r="L98" i="4"/>
  <c r="V98" i="4"/>
  <c r="I120" i="4"/>
  <c r="H116" i="4"/>
  <c r="J116" i="4" s="1"/>
  <c r="H121" i="4"/>
  <c r="I121" i="4" s="1"/>
  <c r="J109" i="4"/>
  <c r="H108" i="4"/>
  <c r="I108" i="4" s="1"/>
  <c r="H113" i="4"/>
  <c r="I113" i="4" s="1"/>
  <c r="H112" i="4"/>
  <c r="J112" i="4" s="1"/>
  <c r="H117" i="4"/>
  <c r="I117" i="4" s="1"/>
  <c r="T140" i="4" l="1"/>
  <c r="J140" i="4"/>
  <c r="H140" i="4"/>
  <c r="L140" i="4"/>
  <c r="S140" i="4"/>
  <c r="R140" i="4"/>
  <c r="M140" i="4"/>
  <c r="P140" i="4"/>
  <c r="O140" i="4"/>
  <c r="N140" i="4"/>
  <c r="I140" i="4"/>
  <c r="K140" i="4"/>
  <c r="V140" i="4"/>
  <c r="U140" i="4"/>
  <c r="Q140" i="4"/>
  <c r="G140" i="4"/>
  <c r="J121" i="4"/>
  <c r="I112" i="4"/>
  <c r="J117" i="4"/>
  <c r="J113" i="4"/>
  <c r="H123" i="4"/>
  <c r="I116" i="4"/>
  <c r="I123" i="4" s="1"/>
  <c r="J108" i="4"/>
  <c r="J123" i="4" l="1"/>
</calcChain>
</file>

<file path=xl/sharedStrings.xml><?xml version="1.0" encoding="utf-8"?>
<sst xmlns="http://schemas.openxmlformats.org/spreadsheetml/2006/main" count="209" uniqueCount="114">
  <si>
    <t>SEZIONE ANAGRAFICA produttore o importatore di pneumatici</t>
  </si>
  <si>
    <t>Comune:</t>
  </si>
  <si>
    <t>Via:</t>
  </si>
  <si>
    <t>C.A.P.</t>
  </si>
  <si>
    <t>TABELLA 1</t>
  </si>
  <si>
    <t>Nome o rag. Sociale:</t>
  </si>
  <si>
    <t>CODICE FISCALE:</t>
  </si>
  <si>
    <t>D6</t>
  </si>
  <si>
    <t>TABELLA 2</t>
  </si>
  <si>
    <t>attività di trasporto.</t>
  </si>
  <si>
    <t>valorizzazione derivante dall’utilizzo come combustibile.</t>
  </si>
  <si>
    <t>operazioni di frantumazione degli PFU, al netto dei ricavi della vendita che l’operatore consegue nel mercato.</t>
  </si>
  <si>
    <t>gestione amministrativa dei contributi raccolti e, in generale, attività connesse direttamente e indirettamente alla gestione della filiera e alla organizzazione del sistema.</t>
  </si>
  <si>
    <t>controllo sulle predette operazioni, monitoraggio, rendicontazione, reportistica, informazione e comunicazione.</t>
  </si>
  <si>
    <t>Cu (€/ton)</t>
  </si>
  <si>
    <t>Totale previsto</t>
  </si>
  <si>
    <t>PREVISIONE</t>
  </si>
  <si>
    <t>TABELLA 4</t>
  </si>
  <si>
    <t>N. telefonico</t>
  </si>
  <si>
    <t>N. fax</t>
  </si>
  <si>
    <t>attività di ricerca, sviluppo e formazione di cui all'articolo 228, comma 1, del decreto legislativo n. 152/2006.</t>
  </si>
  <si>
    <t>D4</t>
  </si>
  <si>
    <t>D5</t>
  </si>
  <si>
    <t>D3</t>
  </si>
  <si>
    <t>Kg (41-70)</t>
  </si>
  <si>
    <t>A1</t>
  </si>
  <si>
    <t>Kg (2-8)</t>
  </si>
  <si>
    <t>D2</t>
  </si>
  <si>
    <t>D1</t>
  </si>
  <si>
    <t>D0</t>
  </si>
  <si>
    <t>B1</t>
  </si>
  <si>
    <t>C1</t>
  </si>
  <si>
    <t xml:space="preserve"> C2</t>
  </si>
  <si>
    <t>Kg (&lt; 4)</t>
  </si>
  <si>
    <t>Kg (71-109,999)</t>
  </si>
  <si>
    <t>Kg (110-130,999)</t>
  </si>
  <si>
    <t>Kg (131-159,999)</t>
  </si>
  <si>
    <t>Kg (160-200,999)</t>
  </si>
  <si>
    <t>Kg (201-299,999)</t>
  </si>
  <si>
    <t>Kg (300-499,999)</t>
  </si>
  <si>
    <t>Kg (500-749,999)</t>
  </si>
  <si>
    <t>Kg ( &gt;750)</t>
  </si>
  <si>
    <t>Kg (20-40,999)</t>
  </si>
  <si>
    <t>Kg (4-20,999)</t>
  </si>
  <si>
    <t>Kg (21-40,999)</t>
  </si>
  <si>
    <t>Kg (41-70,999)</t>
  </si>
  <si>
    <t>Kg  (6-18)</t>
  </si>
  <si>
    <t>DETERMINAZIONE CONTRIBUTO AMBIENTALE PER LA GESTIONE DEGLI PFU NEL 2015 (Art.228 del Dlgs. 14 aprile 2006, n. 152)</t>
  </si>
  <si>
    <t>dal</t>
  </si>
  <si>
    <t>C2</t>
  </si>
  <si>
    <t>D4a</t>
  </si>
  <si>
    <t>D5a</t>
  </si>
  <si>
    <t>D6a</t>
  </si>
  <si>
    <t>D6b</t>
  </si>
  <si>
    <t>D6c</t>
  </si>
  <si>
    <t>D6d</t>
  </si>
  <si>
    <r>
      <t>Stima quantità da immettere nel 2015 in ton. (Qi</t>
    </r>
    <r>
      <rPr>
        <sz val="8"/>
        <color indexed="8"/>
        <rFont val="Calibri"/>
        <family val="2"/>
      </rPr>
      <t>2015</t>
    </r>
    <r>
      <rPr>
        <sz val="11"/>
        <color indexed="8"/>
        <rFont val="Calibri"/>
        <family val="2"/>
      </rPr>
      <t xml:space="preserve">).
</t>
    </r>
  </si>
  <si>
    <r>
      <t>Stima numero di pezzi da immettere nel 2015 (n</t>
    </r>
    <r>
      <rPr>
        <sz val="9"/>
        <color indexed="8"/>
        <rFont val="Calibri"/>
        <family val="2"/>
      </rPr>
      <t>i2015</t>
    </r>
    <r>
      <rPr>
        <sz val="11"/>
        <color indexed="8"/>
        <rFont val="Calibri"/>
        <family val="2"/>
      </rPr>
      <t xml:space="preserve">).
</t>
    </r>
    <r>
      <rPr>
        <i/>
        <sz val="11"/>
        <color indexed="17"/>
        <rFont val="Calibri"/>
        <family val="2"/>
      </rPr>
      <t>(numero di pneumatici su cui applicare il contributo)</t>
    </r>
  </si>
  <si>
    <t>Attività</t>
  </si>
  <si>
    <t>-</t>
  </si>
  <si>
    <t>Kg (6-18)</t>
  </si>
  <si>
    <r>
      <rPr>
        <b/>
        <sz val="16"/>
        <color indexed="8"/>
        <rFont val="Calibri"/>
        <family val="2"/>
      </rPr>
      <t>B1</t>
    </r>
  </si>
  <si>
    <r>
      <rPr>
        <b/>
        <sz val="16"/>
        <color indexed="8"/>
        <rFont val="Calibri"/>
        <family val="2"/>
      </rPr>
      <t>C1</t>
    </r>
  </si>
  <si>
    <r>
      <rPr>
        <b/>
        <sz val="16"/>
        <color indexed="8"/>
        <rFont val="Calibri"/>
        <family val="2"/>
      </rPr>
      <t>D0</t>
    </r>
  </si>
  <si>
    <r>
      <rPr>
        <b/>
        <sz val="16"/>
        <color indexed="8"/>
        <rFont val="Calibri"/>
        <family val="2"/>
      </rPr>
      <t>D1</t>
    </r>
  </si>
  <si>
    <r>
      <rPr>
        <b/>
        <sz val="16"/>
        <color indexed="8"/>
        <rFont val="Calibri"/>
        <family val="2"/>
      </rPr>
      <t>D2</t>
    </r>
  </si>
  <si>
    <r>
      <rPr>
        <b/>
        <sz val="16"/>
        <color indexed="8"/>
        <rFont val="Calibri"/>
        <family val="2"/>
      </rPr>
      <t>D3</t>
    </r>
  </si>
  <si>
    <r>
      <rPr>
        <b/>
        <sz val="16"/>
        <color indexed="8"/>
        <rFont val="Calibri"/>
        <family val="2"/>
      </rPr>
      <t>D5</t>
    </r>
  </si>
  <si>
    <t>TABELLA 3</t>
  </si>
  <si>
    <t>registrazioni finalizzate al tracciamento dei flussi degli PFU e derivati.</t>
  </si>
  <si>
    <t>MOTIVARE variazione peso medio</t>
  </si>
  <si>
    <r>
      <t xml:space="preserve">CALCOLO CONTRIBUTO AMBIENTALE PER LA GESTIONE DEGLI PFU NEL </t>
    </r>
    <r>
      <rPr>
        <b/>
        <sz val="22"/>
        <color indexed="18"/>
        <rFont val="Arial Rounded MT Bold"/>
        <family val="2"/>
      </rPr>
      <t xml:space="preserve"> </t>
    </r>
    <r>
      <rPr>
        <b/>
        <sz val="48"/>
        <color indexed="13"/>
        <rFont val="Arial Rounded MT Bold"/>
        <family val="2"/>
      </rPr>
      <t>2015</t>
    </r>
  </si>
  <si>
    <t>codice fiscale/partita I.V.A. n.</t>
  </si>
  <si>
    <t>Codice fiscale/Partita I.V.A.</t>
  </si>
  <si>
    <t>CONTRIBUTO</t>
  </si>
  <si>
    <t>N.</t>
  </si>
  <si>
    <t>Prov</t>
  </si>
  <si>
    <t xml:space="preserve">Totale PFU </t>
  </si>
  <si>
    <r>
      <rPr>
        <b/>
        <sz val="16"/>
        <color indexed="8"/>
        <rFont val="Calibri"/>
        <family val="2"/>
      </rPr>
      <t>A1</t>
    </r>
  </si>
  <si>
    <r>
      <rPr>
        <b/>
        <sz val="16"/>
        <color indexed="8"/>
        <rFont val="Calibri"/>
        <family val="2"/>
      </rPr>
      <t>D4</t>
    </r>
  </si>
  <si>
    <t>STIMA VOCI DI COSTO UNITARIO DI CUI ALL'ALLEGATO D del DM 82/11</t>
  </si>
  <si>
    <t xml:space="preserve">
</t>
  </si>
  <si>
    <t>operative</t>
  </si>
  <si>
    <t>amministrative</t>
  </si>
  <si>
    <t>Costi unitari attività operative (Cu (€/ton.))</t>
  </si>
  <si>
    <t>STIMA COSTI</t>
  </si>
  <si>
    <t>prelievo degli PFU presso ogni punto di generazione nel mercato del ricambio (porta a porta da tutti i gommisti,officine e simili).</t>
  </si>
  <si>
    <t>Costi complessivi attività di cui All. D del D.M. n. 82/11 (Cg (€))</t>
  </si>
  <si>
    <t>Costi complessivi attività operative di cui All. D del D.M. n. 82/11 (Cg (€))</t>
  </si>
  <si>
    <t>Ammontare dei quantitativi di PFU (ton.) da gestire al medesimo costo unitario</t>
  </si>
  <si>
    <t xml:space="preserve">Stima quantitativi PFU e costi di gestione </t>
  </si>
  <si>
    <t>TOTALE</t>
  </si>
  <si>
    <t>peso medio stimato 2014 per tipologia (Kg.)</t>
  </si>
  <si>
    <t>Peso medio stimato 2015 per tipologia (Kg.)</t>
  </si>
  <si>
    <t>peso medio 2014 (Kg.) stimato per tipologia (Kg.)</t>
  </si>
  <si>
    <t>Stima quantità da gestire nel 2015 in ton. (90% di Qi 2014)</t>
  </si>
  <si>
    <t>deposito, separazione per dimensione e stoccaggio temporaneo.</t>
  </si>
  <si>
    <t>Via Cristoforo Colombo, 44</t>
  </si>
  <si>
    <t>00147, ROMA</t>
  </si>
  <si>
    <t>STIMA COSTO UNITARIO DI GESTIONE Cu (€/ton)</t>
  </si>
  <si>
    <t xml:space="preserve">Indirizzo e-mail        </t>
  </si>
  <si>
    <t>TABELLA 5</t>
  </si>
  <si>
    <t>Ministero dell'ambiente e della tutela
 del territorio e del mare</t>
  </si>
  <si>
    <t xml:space="preserve">Nome o ragione sociale </t>
  </si>
  <si>
    <t xml:space="preserve">dal </t>
  </si>
  <si>
    <t>al</t>
  </si>
  <si>
    <t>DgTri@pec.minambiente.it</t>
  </si>
  <si>
    <t>pec</t>
  </si>
  <si>
    <r>
      <t>Stima quantità immesse nel 2014 in ton (Qi 2014</t>
    </r>
    <r>
      <rPr>
        <sz val="14"/>
        <rFont val="Calibri"/>
        <family val="2"/>
      </rPr>
      <t>)</t>
    </r>
  </si>
  <si>
    <t>Stima numero pezzi immessi nel 2014 (ni 2014)</t>
  </si>
  <si>
    <t xml:space="preserve">Contributo 2015 a pezzo - IVA esclusa (€)  </t>
  </si>
  <si>
    <t>TOTALE attività Amministrative</t>
  </si>
  <si>
    <t>OBIETTIVI DI GESTIONE</t>
  </si>
  <si>
    <t>TABELLA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</si>
</sst>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164" formatCode="#,##0.00_ ;\-#,##0.00\ "/>
    <numFmt numFmtId="165" formatCode="#,##0.000"/>
    <numFmt numFmtId="166" formatCode="00000"/>
  </numFmts>
  <fonts count="78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18"/>
      <name val="Arial Rounded MT Bold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53"/>
      <name val="Calibri"/>
      <family val="2"/>
    </font>
    <font>
      <sz val="18"/>
      <color indexed="20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17"/>
      <name val="Calibri"/>
      <family val="2"/>
    </font>
    <font>
      <sz val="8"/>
      <name val="Arial"/>
      <family val="2"/>
    </font>
    <font>
      <b/>
      <sz val="24"/>
      <name val="Calibri"/>
      <family val="2"/>
    </font>
    <font>
      <b/>
      <sz val="18"/>
      <name val="Calibri"/>
      <family val="2"/>
    </font>
    <font>
      <b/>
      <sz val="11"/>
      <color indexed="18"/>
      <name val="Calibri"/>
      <family val="2"/>
    </font>
    <font>
      <sz val="18"/>
      <color indexed="18"/>
      <name val="Calibri"/>
      <family val="2"/>
    </font>
    <font>
      <b/>
      <sz val="18"/>
      <color indexed="1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b/>
      <sz val="22"/>
      <color indexed="18"/>
      <name val="Calibri"/>
      <family val="2"/>
    </font>
    <font>
      <b/>
      <sz val="12"/>
      <color indexed="62"/>
      <name val="Calibri"/>
      <family val="2"/>
    </font>
    <font>
      <b/>
      <sz val="14"/>
      <color indexed="18"/>
      <name val="Calibri"/>
      <family val="2"/>
    </font>
    <font>
      <b/>
      <sz val="18"/>
      <color indexed="10"/>
      <name val="Calibri"/>
      <family val="2"/>
    </font>
    <font>
      <b/>
      <sz val="22"/>
      <color indexed="9"/>
      <name val="Arial Rounded MT Bold"/>
      <family val="2"/>
    </font>
    <font>
      <b/>
      <sz val="48"/>
      <color indexed="13"/>
      <name val="Arial Rounded MT Bold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48"/>
      <color indexed="10"/>
      <name val="Arial"/>
      <family val="2"/>
    </font>
    <font>
      <b/>
      <sz val="14"/>
      <color indexed="58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48"/>
      <color indexed="18"/>
      <name val="Arial"/>
      <family val="2"/>
    </font>
    <font>
      <b/>
      <sz val="26"/>
      <color indexed="18"/>
      <name val="Arial"/>
      <family val="2"/>
    </font>
    <font>
      <b/>
      <sz val="26"/>
      <color indexed="18"/>
      <name val="Copperplate Gothic Light"/>
      <family val="2"/>
    </font>
    <font>
      <b/>
      <sz val="18"/>
      <color indexed="18"/>
      <name val="Arial"/>
      <family val="2"/>
    </font>
    <font>
      <sz val="14"/>
      <color indexed="8"/>
      <name val="Calibri"/>
      <family val="2"/>
    </font>
    <font>
      <sz val="10"/>
      <color indexed="9"/>
      <name val="Arial"/>
    </font>
    <font>
      <b/>
      <sz val="11"/>
      <color indexed="58"/>
      <name val="Calibri"/>
      <family val="2"/>
    </font>
    <font>
      <b/>
      <sz val="16"/>
      <color indexed="5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name val="Arial"/>
    </font>
    <font>
      <b/>
      <sz val="20"/>
      <color indexed="18"/>
      <name val="Arial"/>
      <family val="2"/>
    </font>
    <font>
      <u/>
      <sz val="22"/>
      <color indexed="12"/>
      <name val="Calibri"/>
      <family val="2"/>
    </font>
    <font>
      <b/>
      <sz val="24"/>
      <color indexed="8"/>
      <name val="Calibri"/>
      <family val="2"/>
    </font>
    <font>
      <u/>
      <sz val="24"/>
      <color indexed="12"/>
      <name val="Calibri"/>
      <family val="2"/>
    </font>
    <font>
      <sz val="14"/>
      <name val="Calibri"/>
      <family val="2"/>
    </font>
    <font>
      <b/>
      <sz val="18"/>
      <color indexed="58"/>
      <name val="Calibri"/>
      <family val="2"/>
    </font>
    <font>
      <sz val="14"/>
      <name val="Arial"/>
    </font>
    <font>
      <b/>
      <sz val="22"/>
      <color indexed="10"/>
      <name val="Calibri"/>
      <family val="2"/>
    </font>
    <font>
      <b/>
      <sz val="20"/>
      <color indexed="18"/>
      <name val="Calibri"/>
      <family val="2"/>
    </font>
    <font>
      <sz val="22"/>
      <color indexed="8"/>
      <name val="Calibri"/>
      <family val="2"/>
    </font>
    <font>
      <b/>
      <u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u/>
      <sz val="24"/>
      <color indexed="12"/>
      <name val="Calibri"/>
      <family val="2"/>
    </font>
    <font>
      <b/>
      <sz val="14"/>
      <color indexed="58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lightGray">
        <bgColor indexed="41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bgColor indexed="49"/>
      </patternFill>
    </fill>
    <fill>
      <patternFill patternType="solid">
        <fgColor indexed="40"/>
        <bgColor indexed="64"/>
      </patternFill>
    </fill>
    <fill>
      <patternFill patternType="lightGray">
        <bgColor indexed="49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2"/>
      </left>
      <right/>
      <top style="thick">
        <color indexed="62"/>
      </top>
      <bottom/>
      <diagonal/>
    </border>
    <border>
      <left style="thick">
        <color indexed="62"/>
      </left>
      <right/>
      <top style="double">
        <color indexed="62"/>
      </top>
      <bottom/>
      <diagonal/>
    </border>
    <border>
      <left style="thick">
        <color indexed="62"/>
      </left>
      <right style="thick">
        <color indexed="62"/>
      </right>
      <top style="double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thin">
        <color indexed="64"/>
      </top>
      <bottom/>
      <diagonal/>
    </border>
    <border>
      <left/>
      <right/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 style="thick">
        <color indexed="62"/>
      </left>
      <right style="thick">
        <color indexed="62"/>
      </right>
      <top style="double">
        <color indexed="62"/>
      </top>
      <bottom style="double">
        <color indexed="62"/>
      </bottom>
      <diagonal/>
    </border>
    <border>
      <left/>
      <right/>
      <top style="double">
        <color indexed="62"/>
      </top>
      <bottom style="double">
        <color indexed="62"/>
      </bottom>
      <diagonal/>
    </border>
    <border>
      <left/>
      <right/>
      <top/>
      <bottom style="double">
        <color indexed="62"/>
      </bottom>
      <diagonal/>
    </border>
    <border>
      <left/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double">
        <color indexed="36"/>
      </top>
      <bottom style="double">
        <color indexed="62"/>
      </bottom>
      <diagonal/>
    </border>
    <border>
      <left/>
      <right/>
      <top style="double">
        <color indexed="36"/>
      </top>
      <bottom style="double">
        <color indexed="62"/>
      </bottom>
      <diagonal/>
    </border>
    <border>
      <left/>
      <right/>
      <top style="double">
        <color indexed="62"/>
      </top>
      <bottom style="thick">
        <color indexed="62"/>
      </bottom>
      <diagonal/>
    </border>
    <border>
      <left style="thick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2"/>
      </left>
      <right style="thick">
        <color indexed="62"/>
      </right>
      <top style="double">
        <color indexed="62"/>
      </top>
      <bottom style="double">
        <color indexed="62"/>
      </bottom>
      <diagonal/>
    </border>
    <border>
      <left style="thick">
        <color indexed="62"/>
      </left>
      <right style="double">
        <color indexed="62"/>
      </right>
      <top style="double">
        <color indexed="62"/>
      </top>
      <bottom/>
      <diagonal/>
    </border>
    <border>
      <left style="double">
        <color indexed="62"/>
      </left>
      <right style="double">
        <color indexed="62"/>
      </right>
      <top style="double">
        <color indexed="62"/>
      </top>
      <bottom/>
      <diagonal/>
    </border>
    <border>
      <left style="double">
        <color indexed="62"/>
      </left>
      <right style="thick">
        <color indexed="62"/>
      </right>
      <top style="double">
        <color indexed="62"/>
      </top>
      <bottom/>
      <diagonal/>
    </border>
    <border>
      <left style="thick">
        <color indexed="62"/>
      </left>
      <right style="double">
        <color indexed="62"/>
      </right>
      <top style="thick">
        <color indexed="62"/>
      </top>
      <bottom style="thick">
        <color indexed="62"/>
      </bottom>
      <diagonal/>
    </border>
    <border>
      <left style="double">
        <color indexed="62"/>
      </left>
      <right style="double">
        <color indexed="62"/>
      </right>
      <top style="thick">
        <color indexed="62"/>
      </top>
      <bottom style="thick">
        <color indexed="62"/>
      </bottom>
      <diagonal/>
    </border>
    <border>
      <left style="double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/>
      <top style="double">
        <color indexed="62"/>
      </top>
      <bottom style="double">
        <color indexed="62"/>
      </bottom>
      <diagonal/>
    </border>
    <border>
      <left style="thick">
        <color indexed="62"/>
      </left>
      <right style="thick">
        <color indexed="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2"/>
      </left>
      <right style="thick">
        <color indexed="62"/>
      </right>
      <top style="thin">
        <color indexed="64"/>
      </top>
      <bottom style="thick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n">
        <color indexed="64"/>
      </bottom>
      <diagonal/>
    </border>
    <border>
      <left style="thick">
        <color indexed="62"/>
      </left>
      <right style="thick">
        <color indexed="62"/>
      </right>
      <top/>
      <bottom style="double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double">
        <color indexed="62"/>
      </bottom>
      <diagonal/>
    </border>
    <border>
      <left style="thick">
        <color indexed="58"/>
      </left>
      <right style="thick">
        <color indexed="62"/>
      </right>
      <top style="thin">
        <color indexed="64"/>
      </top>
      <bottom style="double">
        <color indexed="58"/>
      </bottom>
      <diagonal/>
    </border>
    <border>
      <left style="thick">
        <color indexed="58"/>
      </left>
      <right style="thick">
        <color indexed="62"/>
      </right>
      <top style="double">
        <color indexed="58"/>
      </top>
      <bottom style="double">
        <color indexed="58"/>
      </bottom>
      <diagonal/>
    </border>
    <border>
      <left style="thick">
        <color indexed="58"/>
      </left>
      <right style="thick">
        <color indexed="62"/>
      </right>
      <top style="double">
        <color indexed="58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double">
        <color indexed="62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thin">
        <color indexed="64"/>
      </top>
      <bottom/>
      <diagonal/>
    </border>
    <border>
      <left/>
      <right style="medium">
        <color indexed="18"/>
      </right>
      <top style="thin">
        <color indexed="64"/>
      </top>
      <bottom/>
      <diagonal/>
    </border>
    <border>
      <left style="double">
        <color indexed="15"/>
      </left>
      <right style="double">
        <color indexed="15"/>
      </right>
      <top/>
      <bottom style="thick">
        <color indexed="62"/>
      </bottom>
      <diagonal/>
    </border>
    <border>
      <left style="thick">
        <color indexed="62"/>
      </left>
      <right style="thin">
        <color indexed="64"/>
      </right>
      <top style="thin">
        <color indexed="64"/>
      </top>
      <bottom style="thick">
        <color indexed="62"/>
      </bottom>
      <diagonal/>
    </border>
    <border>
      <left style="double">
        <color indexed="15"/>
      </left>
      <right style="double">
        <color indexed="15"/>
      </right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2"/>
      </bottom>
      <diagonal/>
    </border>
    <border>
      <left style="thin">
        <color indexed="64"/>
      </left>
      <right style="thick">
        <color indexed="62"/>
      </right>
      <top style="thin">
        <color indexed="64"/>
      </top>
      <bottom style="thick">
        <color indexed="62"/>
      </bottom>
      <diagonal/>
    </border>
    <border>
      <left/>
      <right style="double">
        <color indexed="15"/>
      </right>
      <top style="thick">
        <color indexed="62"/>
      </top>
      <bottom/>
      <diagonal/>
    </border>
    <border>
      <left/>
      <right style="double">
        <color indexed="15"/>
      </right>
      <top/>
      <bottom style="thick">
        <color indexed="62"/>
      </bottom>
      <diagonal/>
    </border>
    <border>
      <left/>
      <right style="double">
        <color indexed="40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/>
      <bottom/>
      <diagonal/>
    </border>
    <border>
      <left/>
      <right style="thick">
        <color indexed="62"/>
      </right>
      <top/>
      <bottom/>
      <diagonal/>
    </border>
    <border>
      <left style="thick">
        <color indexed="62"/>
      </left>
      <right/>
      <top style="thick">
        <color indexed="62"/>
      </top>
      <bottom style="double">
        <color indexed="62"/>
      </bottom>
      <diagonal/>
    </border>
    <border>
      <left/>
      <right style="medium">
        <color indexed="64"/>
      </right>
      <top style="thick">
        <color indexed="62"/>
      </top>
      <bottom style="double">
        <color indexed="62"/>
      </bottom>
      <diagonal/>
    </border>
    <border>
      <left/>
      <right style="thick">
        <color indexed="62"/>
      </right>
      <top style="thick">
        <color indexed="62"/>
      </top>
      <bottom style="double">
        <color indexed="62"/>
      </bottom>
      <diagonal/>
    </border>
    <border>
      <left/>
      <right/>
      <top style="thick">
        <color indexed="62"/>
      </top>
      <bottom style="double">
        <color indexed="62"/>
      </bottom>
      <diagonal/>
    </border>
    <border>
      <left style="thick">
        <color indexed="62"/>
      </left>
      <right/>
      <top/>
      <bottom style="thick">
        <color indexed="62"/>
      </bottom>
      <diagonal/>
    </border>
    <border>
      <left style="thick">
        <color indexed="18"/>
      </left>
      <right/>
      <top style="thick">
        <color indexed="18"/>
      </top>
      <bottom/>
      <diagonal/>
    </border>
    <border>
      <left/>
      <right/>
      <top style="thick">
        <color indexed="18"/>
      </top>
      <bottom/>
      <diagonal/>
    </border>
    <border>
      <left/>
      <right style="thick">
        <color indexed="18"/>
      </right>
      <top style="thick">
        <color indexed="18"/>
      </top>
      <bottom/>
      <diagonal/>
    </border>
    <border>
      <left style="thick">
        <color indexed="18"/>
      </left>
      <right/>
      <top/>
      <bottom/>
      <diagonal/>
    </border>
    <border>
      <left/>
      <right style="thick">
        <color indexed="18"/>
      </right>
      <top/>
      <bottom/>
      <diagonal/>
    </border>
    <border>
      <left style="thick">
        <color indexed="18"/>
      </left>
      <right/>
      <top/>
      <bottom style="thick">
        <color indexed="18"/>
      </bottom>
      <diagonal/>
    </border>
    <border>
      <left/>
      <right/>
      <top/>
      <bottom style="thick">
        <color indexed="18"/>
      </bottom>
      <diagonal/>
    </border>
    <border>
      <left/>
      <right style="thick">
        <color indexed="18"/>
      </right>
      <top/>
      <bottom style="thick">
        <color indexed="18"/>
      </bottom>
      <diagonal/>
    </border>
    <border>
      <left style="thick">
        <color indexed="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2"/>
      </right>
      <top style="thin">
        <color indexed="64"/>
      </top>
      <bottom style="thin">
        <color indexed="64"/>
      </bottom>
      <diagonal/>
    </border>
    <border>
      <left style="thick">
        <color indexed="62"/>
      </left>
      <right style="thin">
        <color indexed="64"/>
      </right>
      <top style="thick">
        <color indexed="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2"/>
      </top>
      <bottom style="thin">
        <color indexed="64"/>
      </bottom>
      <diagonal/>
    </border>
    <border>
      <left style="thin">
        <color indexed="64"/>
      </left>
      <right style="thick">
        <color indexed="62"/>
      </right>
      <top style="thick">
        <color indexed="62"/>
      </top>
      <bottom style="thin">
        <color indexed="64"/>
      </bottom>
      <diagonal/>
    </border>
    <border>
      <left style="thick">
        <color indexed="62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2"/>
      </right>
      <top style="thin">
        <color indexed="64"/>
      </top>
      <bottom style="thin">
        <color indexed="64"/>
      </bottom>
      <diagonal/>
    </border>
    <border>
      <left style="thick">
        <color indexed="62"/>
      </left>
      <right/>
      <top style="thin">
        <color indexed="64"/>
      </top>
      <bottom/>
      <diagonal/>
    </border>
    <border>
      <left/>
      <right style="thick">
        <color indexed="62"/>
      </right>
      <top style="thin">
        <color indexed="64"/>
      </top>
      <bottom/>
      <diagonal/>
    </border>
    <border>
      <left style="thick">
        <color indexed="62"/>
      </left>
      <right/>
      <top style="thin">
        <color indexed="64"/>
      </top>
      <bottom style="thick">
        <color indexed="62"/>
      </bottom>
      <diagonal/>
    </border>
    <border>
      <left/>
      <right/>
      <top style="thin">
        <color indexed="64"/>
      </top>
      <bottom style="thick">
        <color indexed="62"/>
      </bottom>
      <diagonal/>
    </border>
    <border>
      <left/>
      <right style="thick">
        <color indexed="62"/>
      </right>
      <top style="thin">
        <color indexed="64"/>
      </top>
      <bottom style="thick">
        <color indexed="62"/>
      </bottom>
      <diagonal/>
    </border>
    <border>
      <left style="thick">
        <color indexed="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2"/>
      </right>
      <top/>
      <bottom style="thin">
        <color indexed="64"/>
      </bottom>
      <diagonal/>
    </border>
    <border>
      <left style="thick">
        <color indexed="62"/>
      </left>
      <right/>
      <top style="thick">
        <color indexed="62"/>
      </top>
      <bottom style="thin">
        <color indexed="64"/>
      </bottom>
      <diagonal/>
    </border>
    <border>
      <left/>
      <right/>
      <top style="thick">
        <color indexed="62"/>
      </top>
      <bottom style="thin">
        <color indexed="64"/>
      </bottom>
      <diagonal/>
    </border>
    <border>
      <left/>
      <right style="thick">
        <color indexed="62"/>
      </right>
      <top style="thick">
        <color indexed="62"/>
      </top>
      <bottom style="thin">
        <color indexed="64"/>
      </bottom>
      <diagonal/>
    </border>
    <border>
      <left style="thick">
        <color indexed="62"/>
      </left>
      <right/>
      <top/>
      <bottom style="thin">
        <color indexed="64"/>
      </bottom>
      <diagonal/>
    </border>
    <border>
      <left/>
      <right style="thick">
        <color indexed="62"/>
      </right>
      <top/>
      <bottom style="thin">
        <color indexed="64"/>
      </bottom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58"/>
      </left>
      <right/>
      <top style="double">
        <color indexed="58"/>
      </top>
      <bottom style="double">
        <color indexed="58"/>
      </bottom>
      <diagonal/>
    </border>
    <border>
      <left/>
      <right/>
      <top style="double">
        <color indexed="58"/>
      </top>
      <bottom style="double">
        <color indexed="58"/>
      </bottom>
      <diagonal/>
    </border>
    <border>
      <left/>
      <right style="thick">
        <color indexed="58"/>
      </right>
      <top style="double">
        <color indexed="58"/>
      </top>
      <bottom style="double">
        <color indexed="58"/>
      </bottom>
      <diagonal/>
    </border>
    <border>
      <left style="thick">
        <color indexed="58"/>
      </left>
      <right/>
      <top style="thin">
        <color indexed="64"/>
      </top>
      <bottom style="double">
        <color indexed="58"/>
      </bottom>
      <diagonal/>
    </border>
    <border>
      <left/>
      <right/>
      <top style="thin">
        <color indexed="64"/>
      </top>
      <bottom style="double">
        <color indexed="58"/>
      </bottom>
      <diagonal/>
    </border>
    <border>
      <left/>
      <right style="thick">
        <color indexed="58"/>
      </right>
      <top style="thin">
        <color indexed="64"/>
      </top>
      <bottom style="double">
        <color indexed="58"/>
      </bottom>
      <diagonal/>
    </border>
    <border>
      <left style="thick">
        <color indexed="62"/>
      </left>
      <right style="double">
        <color indexed="62"/>
      </right>
      <top style="thick">
        <color indexed="62"/>
      </top>
      <bottom style="double">
        <color indexed="62"/>
      </bottom>
      <diagonal/>
    </border>
    <border>
      <left style="double">
        <color indexed="62"/>
      </left>
      <right style="double">
        <color indexed="62"/>
      </right>
      <top style="thick">
        <color indexed="62"/>
      </top>
      <bottom style="double">
        <color indexed="62"/>
      </bottom>
      <diagonal/>
    </border>
    <border>
      <left style="double">
        <color indexed="62"/>
      </left>
      <right style="thick">
        <color indexed="62"/>
      </right>
      <top style="thick">
        <color indexed="62"/>
      </top>
      <bottom style="double">
        <color indexed="62"/>
      </bottom>
      <diagonal/>
    </border>
    <border>
      <left style="thick">
        <color indexed="58"/>
      </left>
      <right/>
      <top style="double">
        <color indexed="58"/>
      </top>
      <bottom style="thick">
        <color indexed="62"/>
      </bottom>
      <diagonal/>
    </border>
    <border>
      <left/>
      <right/>
      <top style="double">
        <color indexed="58"/>
      </top>
      <bottom style="thick">
        <color indexed="62"/>
      </bottom>
      <diagonal/>
    </border>
    <border>
      <left/>
      <right style="thick">
        <color indexed="58"/>
      </right>
      <top style="double">
        <color indexed="58"/>
      </top>
      <bottom style="thick">
        <color indexed="6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23" borderId="4" applyNumberFormat="0" applyFon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388">
    <xf numFmtId="0" fontId="0" fillId="0" borderId="0" xfId="0"/>
    <xf numFmtId="0" fontId="0" fillId="0" borderId="0" xfId="0" applyProtection="1">
      <protection locked="0"/>
    </xf>
    <xf numFmtId="0" fontId="49" fillId="0" borderId="0" xfId="0" applyFont="1" applyAlignment="1" applyProtection="1">
      <alignment vertical="center"/>
      <protection locked="0"/>
    </xf>
    <xf numFmtId="0" fontId="47" fillId="0" borderId="0" xfId="0" applyNumberFormat="1" applyFont="1" applyAlignment="1" applyProtection="1">
      <alignment vertical="center"/>
      <protection locked="0"/>
    </xf>
    <xf numFmtId="49" fontId="47" fillId="0" borderId="0" xfId="0" applyNumberFormat="1" applyFont="1" applyAlignment="1" applyProtection="1">
      <alignment vertical="center"/>
      <protection locked="0"/>
    </xf>
    <xf numFmtId="0" fontId="47" fillId="0" borderId="0" xfId="0" applyFont="1" applyAlignment="1" applyProtection="1">
      <protection locked="0"/>
    </xf>
    <xf numFmtId="0" fontId="50" fillId="0" borderId="0" xfId="0" applyNumberFormat="1" applyFont="1" applyAlignment="1" applyProtection="1">
      <protection locked="0"/>
    </xf>
    <xf numFmtId="0" fontId="48" fillId="0" borderId="0" xfId="0" applyFont="1" applyAlignment="1" applyProtection="1">
      <protection locked="0"/>
    </xf>
    <xf numFmtId="49" fontId="0" fillId="0" borderId="0" xfId="0" applyNumberFormat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Protection="1"/>
    <xf numFmtId="0" fontId="49" fillId="0" borderId="0" xfId="0" applyFont="1" applyAlignment="1" applyProtection="1">
      <alignment vertical="center"/>
    </xf>
    <xf numFmtId="0" fontId="51" fillId="0" borderId="0" xfId="0" applyFont="1" applyAlignment="1" applyProtection="1">
      <alignment horizontal="right"/>
    </xf>
    <xf numFmtId="0" fontId="47" fillId="0" borderId="0" xfId="0" applyNumberFormat="1" applyFont="1" applyAlignment="1" applyProtection="1">
      <alignment vertical="center"/>
    </xf>
    <xf numFmtId="0" fontId="52" fillId="0" borderId="0" xfId="0" applyFont="1" applyAlignment="1" applyProtection="1"/>
    <xf numFmtId="0" fontId="52" fillId="0" borderId="0" xfId="0" applyFont="1" applyAlignment="1" applyProtection="1">
      <alignment horizontal="center"/>
    </xf>
    <xf numFmtId="0" fontId="52" fillId="0" borderId="0" xfId="0" applyFont="1" applyProtection="1"/>
    <xf numFmtId="0" fontId="0" fillId="0" borderId="0" xfId="0" applyBorder="1" applyProtection="1"/>
    <xf numFmtId="0" fontId="0" fillId="0" borderId="0" xfId="0" applyFill="1" applyProtection="1"/>
    <xf numFmtId="0" fontId="65" fillId="0" borderId="0" xfId="22" applyFont="1" applyBorder="1" applyAlignment="1" applyProtection="1">
      <alignment horizontal="left" vertical="center"/>
    </xf>
    <xf numFmtId="0" fontId="65" fillId="0" borderId="0" xfId="22" applyFont="1" applyBorder="1" applyAlignment="1" applyProtection="1">
      <alignment vertical="center"/>
    </xf>
    <xf numFmtId="0" fontId="67" fillId="0" borderId="0" xfId="22" applyFont="1" applyBorder="1" applyAlignment="1" applyProtection="1">
      <alignment horizontal="left" vertical="center"/>
    </xf>
    <xf numFmtId="0" fontId="1" fillId="0" borderId="0" xfId="31" applyProtection="1"/>
    <xf numFmtId="0" fontId="19" fillId="0" borderId="0" xfId="31" applyFont="1" applyBorder="1" applyAlignment="1" applyProtection="1">
      <alignment horizontal="center" vertical="center"/>
    </xf>
    <xf numFmtId="0" fontId="30" fillId="0" borderId="0" xfId="31" applyFont="1" applyBorder="1" applyAlignment="1" applyProtection="1">
      <alignment horizontal="center" vertical="center"/>
    </xf>
    <xf numFmtId="0" fontId="66" fillId="0" borderId="0" xfId="31" applyFont="1" applyBorder="1" applyAlignment="1" applyProtection="1">
      <alignment vertical="center" wrapText="1"/>
    </xf>
    <xf numFmtId="0" fontId="66" fillId="0" borderId="0" xfId="31" applyFont="1" applyBorder="1" applyAlignment="1" applyProtection="1">
      <alignment vertical="center"/>
    </xf>
    <xf numFmtId="0" fontId="21" fillId="0" borderId="0" xfId="31" applyFont="1" applyBorder="1" applyAlignment="1" applyProtection="1">
      <alignment vertical="center"/>
    </xf>
    <xf numFmtId="0" fontId="66" fillId="0" borderId="0" xfId="31" applyFont="1" applyBorder="1" applyAlignment="1" applyProtection="1">
      <alignment horizontal="center" vertical="center"/>
    </xf>
    <xf numFmtId="0" fontId="30" fillId="0" borderId="0" xfId="31" applyFont="1" applyBorder="1" applyAlignment="1" applyProtection="1">
      <alignment vertical="center"/>
    </xf>
    <xf numFmtId="0" fontId="20" fillId="0" borderId="0" xfId="31" applyFont="1" applyAlignment="1" applyProtection="1"/>
    <xf numFmtId="0" fontId="20" fillId="0" borderId="0" xfId="31" applyFont="1" applyAlignment="1" applyProtection="1">
      <alignment horizontal="left"/>
    </xf>
    <xf numFmtId="0" fontId="19" fillId="0" borderId="0" xfId="31" applyFont="1" applyBorder="1" applyAlignment="1" applyProtection="1">
      <alignment horizontal="left" vertical="center"/>
    </xf>
    <xf numFmtId="49" fontId="22" fillId="0" borderId="10" xfId="31" applyNumberFormat="1" applyFont="1" applyBorder="1" applyAlignment="1" applyProtection="1">
      <alignment vertical="center"/>
    </xf>
    <xf numFmtId="0" fontId="1" fillId="0" borderId="0" xfId="31" applyFill="1" applyProtection="1"/>
    <xf numFmtId="0" fontId="1" fillId="0" borderId="11" xfId="31" applyFill="1" applyBorder="1" applyAlignment="1" applyProtection="1">
      <alignment horizontal="center"/>
    </xf>
    <xf numFmtId="0" fontId="1" fillId="0" borderId="0" xfId="31" applyFill="1" applyBorder="1" applyAlignment="1" applyProtection="1">
      <alignment horizontal="center"/>
    </xf>
    <xf numFmtId="0" fontId="43" fillId="0" borderId="0" xfId="31" applyFont="1" applyFill="1" applyBorder="1" applyAlignment="1" applyProtection="1">
      <alignment vertical="center"/>
    </xf>
    <xf numFmtId="0" fontId="23" fillId="0" borderId="0" xfId="31" applyFont="1" applyFill="1" applyBorder="1" applyAlignment="1" applyProtection="1">
      <alignment horizontal="center" vertical="center"/>
    </xf>
    <xf numFmtId="0" fontId="43" fillId="0" borderId="0" xfId="31" applyFont="1" applyFill="1" applyBorder="1" applyAlignment="1" applyProtection="1">
      <alignment horizontal="center" vertical="center"/>
    </xf>
    <xf numFmtId="0" fontId="20" fillId="0" borderId="12" xfId="31" applyFont="1" applyBorder="1" applyProtection="1"/>
    <xf numFmtId="0" fontId="1" fillId="0" borderId="12" xfId="31" applyBorder="1" applyAlignment="1" applyProtection="1">
      <alignment horizontal="left"/>
    </xf>
    <xf numFmtId="0" fontId="20" fillId="24" borderId="13" xfId="31" applyFont="1" applyFill="1" applyBorder="1" applyAlignment="1" applyProtection="1">
      <alignment horizontal="center" vertical="center" wrapText="1"/>
    </xf>
    <xf numFmtId="0" fontId="20" fillId="25" borderId="13" xfId="31" applyFont="1" applyFill="1" applyBorder="1" applyAlignment="1" applyProtection="1">
      <alignment horizontal="center" vertical="center" wrapText="1"/>
    </xf>
    <xf numFmtId="0" fontId="20" fillId="0" borderId="13" xfId="31" applyFont="1" applyFill="1" applyBorder="1" applyAlignment="1" applyProtection="1">
      <alignment horizontal="center" vertical="center" wrapText="1"/>
    </xf>
    <xf numFmtId="0" fontId="24" fillId="25" borderId="13" xfId="31" applyFont="1" applyFill="1" applyBorder="1" applyAlignment="1" applyProtection="1">
      <alignment horizontal="center" vertical="center" wrapText="1"/>
    </xf>
    <xf numFmtId="0" fontId="16" fillId="0" borderId="14" xfId="31" applyFont="1" applyFill="1" applyBorder="1" applyAlignment="1" applyProtection="1">
      <alignment horizontal="center" vertical="center" wrapText="1"/>
    </xf>
    <xf numFmtId="0" fontId="16" fillId="25" borderId="14" xfId="31" applyFont="1" applyFill="1" applyBorder="1" applyAlignment="1" applyProtection="1">
      <alignment horizontal="center" vertical="center" wrapText="1"/>
    </xf>
    <xf numFmtId="0" fontId="16" fillId="0" borderId="15" xfId="31" applyFont="1" applyFill="1" applyBorder="1" applyAlignment="1" applyProtection="1">
      <alignment horizontal="center" vertical="center" wrapText="1"/>
    </xf>
    <xf numFmtId="4" fontId="57" fillId="26" borderId="16" xfId="31" applyNumberFormat="1" applyFont="1" applyFill="1" applyBorder="1" applyAlignment="1" applyProtection="1">
      <alignment horizontal="center" vertical="center"/>
    </xf>
    <xf numFmtId="0" fontId="1" fillId="0" borderId="0" xfId="31" applyFont="1" applyFill="1" applyBorder="1" applyAlignment="1" applyProtection="1">
      <alignment vertical="center"/>
    </xf>
    <xf numFmtId="4" fontId="1" fillId="0" borderId="17" xfId="31" applyNumberFormat="1" applyFill="1" applyBorder="1" applyAlignment="1" applyProtection="1">
      <alignment vertical="center"/>
    </xf>
    <xf numFmtId="4" fontId="1" fillId="0" borderId="0" xfId="31" applyNumberFormat="1" applyFill="1" applyBorder="1" applyAlignment="1" applyProtection="1">
      <alignment vertical="center"/>
    </xf>
    <xf numFmtId="0" fontId="19" fillId="0" borderId="0" xfId="31" applyFont="1" applyFill="1" applyBorder="1" applyAlignment="1" applyProtection="1">
      <alignment horizontal="center" vertical="center"/>
    </xf>
    <xf numFmtId="165" fontId="19" fillId="0" borderId="0" xfId="31" applyNumberFormat="1" applyFont="1" applyFill="1" applyBorder="1" applyAlignment="1" applyProtection="1">
      <alignment horizontal="center" vertical="center"/>
    </xf>
    <xf numFmtId="0" fontId="1" fillId="0" borderId="0" xfId="31" applyFill="1" applyBorder="1" applyProtection="1"/>
    <xf numFmtId="0" fontId="20" fillId="0" borderId="0" xfId="31" applyFont="1" applyBorder="1" applyAlignment="1" applyProtection="1">
      <alignment horizontal="left"/>
    </xf>
    <xf numFmtId="0" fontId="1" fillId="0" borderId="0" xfId="31" applyBorder="1" applyAlignment="1" applyProtection="1">
      <alignment horizontal="left"/>
    </xf>
    <xf numFmtId="0" fontId="1" fillId="0" borderId="0" xfId="31" applyBorder="1" applyProtection="1"/>
    <xf numFmtId="0" fontId="20" fillId="0" borderId="0" xfId="31" applyFont="1" applyFill="1" applyBorder="1" applyAlignment="1" applyProtection="1">
      <alignment vertical="center"/>
    </xf>
    <xf numFmtId="0" fontId="20" fillId="24" borderId="18" xfId="31" applyFont="1" applyFill="1" applyBorder="1" applyAlignment="1" applyProtection="1">
      <alignment horizontal="center" vertical="center" wrapText="1"/>
    </xf>
    <xf numFmtId="0" fontId="20" fillId="25" borderId="17" xfId="31" applyFont="1" applyFill="1" applyBorder="1" applyAlignment="1" applyProtection="1">
      <alignment horizontal="center" vertical="center" wrapText="1"/>
    </xf>
    <xf numFmtId="0" fontId="16" fillId="0" borderId="19" xfId="31" applyFont="1" applyFill="1" applyBorder="1" applyAlignment="1" applyProtection="1">
      <alignment horizontal="center" vertical="center" wrapText="1"/>
    </xf>
    <xf numFmtId="0" fontId="16" fillId="25" borderId="20" xfId="31" applyFont="1" applyFill="1" applyBorder="1" applyAlignment="1" applyProtection="1">
      <alignment horizontal="center" vertical="center" wrapText="1"/>
    </xf>
    <xf numFmtId="0" fontId="16" fillId="0" borderId="21" xfId="31" applyFont="1" applyFill="1" applyBorder="1" applyAlignment="1" applyProtection="1">
      <alignment horizontal="center" vertical="center" wrapText="1"/>
    </xf>
    <xf numFmtId="0" fontId="40" fillId="0" borderId="21" xfId="31" applyFont="1" applyFill="1" applyBorder="1" applyAlignment="1" applyProtection="1">
      <alignment horizontal="center" vertical="center" wrapText="1"/>
    </xf>
    <xf numFmtId="0" fontId="40" fillId="25" borderId="21" xfId="0" applyFont="1" applyFill="1" applyBorder="1" applyAlignment="1" applyProtection="1">
      <alignment horizontal="center" vertical="center" wrapText="1"/>
    </xf>
    <xf numFmtId="0" fontId="40" fillId="0" borderId="21" xfId="0" applyFont="1" applyFill="1" applyBorder="1" applyAlignment="1" applyProtection="1">
      <alignment horizontal="center" vertical="center" wrapText="1"/>
    </xf>
    <xf numFmtId="0" fontId="40" fillId="0" borderId="22" xfId="0" applyFont="1" applyFill="1" applyBorder="1" applyAlignment="1" applyProtection="1">
      <alignment horizontal="center" vertical="center" wrapText="1"/>
    </xf>
    <xf numFmtId="0" fontId="40" fillId="0" borderId="23" xfId="0" applyFont="1" applyFill="1" applyBorder="1" applyAlignment="1" applyProtection="1">
      <alignment horizontal="center" vertical="center" wrapText="1"/>
    </xf>
    <xf numFmtId="0" fontId="40" fillId="25" borderId="22" xfId="0" applyFont="1" applyFill="1" applyBorder="1" applyAlignment="1" applyProtection="1">
      <alignment horizontal="center" vertical="center" wrapText="1"/>
    </xf>
    <xf numFmtId="44" fontId="26" fillId="0" borderId="0" xfId="31" applyNumberFormat="1" applyFont="1" applyFill="1" applyBorder="1" applyAlignment="1" applyProtection="1">
      <alignment horizontal="center" vertical="center"/>
    </xf>
    <xf numFmtId="4" fontId="68" fillId="0" borderId="21" xfId="31" applyNumberFormat="1" applyFont="1" applyFill="1" applyBorder="1" applyAlignment="1" applyProtection="1">
      <alignment horizontal="center" vertical="center"/>
    </xf>
    <xf numFmtId="4" fontId="68" fillId="0" borderId="15" xfId="31" applyNumberFormat="1" applyFont="1" applyFill="1" applyBorder="1" applyAlignment="1" applyProtection="1">
      <alignment horizontal="center" vertical="center"/>
    </xf>
    <xf numFmtId="44" fontId="37" fillId="0" borderId="0" xfId="31" applyNumberFormat="1" applyFont="1" applyFill="1" applyBorder="1" applyAlignment="1" applyProtection="1">
      <alignment horizontal="center" vertical="center"/>
    </xf>
    <xf numFmtId="0" fontId="30" fillId="0" borderId="24" xfId="31" applyFont="1" applyFill="1" applyBorder="1" applyAlignment="1" applyProtection="1">
      <alignment vertical="center" textRotation="90" wrapText="1"/>
    </xf>
    <xf numFmtId="4" fontId="68" fillId="0" borderId="18" xfId="31" applyNumberFormat="1" applyFont="1" applyFill="1" applyBorder="1" applyAlignment="1" applyProtection="1">
      <alignment horizontal="center" vertical="center"/>
    </xf>
    <xf numFmtId="4" fontId="68" fillId="25" borderId="18" xfId="31" applyNumberFormat="1" applyFont="1" applyFill="1" applyBorder="1" applyAlignment="1" applyProtection="1">
      <alignment horizontal="center" vertical="center"/>
    </xf>
    <xf numFmtId="4" fontId="68" fillId="0" borderId="17" xfId="31" applyNumberFormat="1" applyFont="1" applyFill="1" applyBorder="1" applyAlignment="1" applyProtection="1">
      <alignment horizontal="center" vertical="center"/>
    </xf>
    <xf numFmtId="4" fontId="68" fillId="25" borderId="17" xfId="31" applyNumberFormat="1" applyFont="1" applyFill="1" applyBorder="1" applyAlignment="1" applyProtection="1">
      <alignment horizontal="center" vertical="center"/>
    </xf>
    <xf numFmtId="4" fontId="68" fillId="0" borderId="25" xfId="31" applyNumberFormat="1" applyFont="1" applyFill="1" applyBorder="1" applyAlignment="1" applyProtection="1">
      <alignment horizontal="center" vertical="center"/>
    </xf>
    <xf numFmtId="4" fontId="68" fillId="25" borderId="25" xfId="31" applyNumberFormat="1" applyFont="1" applyFill="1" applyBorder="1" applyAlignment="1" applyProtection="1">
      <alignment horizontal="center" vertical="center"/>
    </xf>
    <xf numFmtId="4" fontId="68" fillId="0" borderId="26" xfId="31" applyNumberFormat="1" applyFont="1" applyFill="1" applyBorder="1" applyAlignment="1" applyProtection="1">
      <alignment horizontal="center" vertical="center"/>
    </xf>
    <xf numFmtId="4" fontId="68" fillId="25" borderId="26" xfId="31" applyNumberFormat="1" applyFont="1" applyFill="1" applyBorder="1" applyAlignment="1" applyProtection="1">
      <alignment horizontal="center" vertical="center"/>
    </xf>
    <xf numFmtId="4" fontId="68" fillId="25" borderId="21" xfId="31" applyNumberFormat="1" applyFont="1" applyFill="1" applyBorder="1" applyAlignment="1" applyProtection="1">
      <alignment horizontal="center" vertical="center"/>
    </xf>
    <xf numFmtId="4" fontId="68" fillId="0" borderId="22" xfId="31" applyNumberFormat="1" applyFont="1" applyFill="1" applyBorder="1" applyAlignment="1" applyProtection="1">
      <alignment horizontal="center" vertical="center"/>
    </xf>
    <xf numFmtId="4" fontId="68" fillId="25" borderId="22" xfId="31" applyNumberFormat="1" applyFont="1" applyFill="1" applyBorder="1" applyAlignment="1" applyProtection="1">
      <alignment horizontal="center" vertical="center"/>
    </xf>
    <xf numFmtId="4" fontId="68" fillId="25" borderId="15" xfId="31" applyNumberFormat="1" applyFont="1" applyFill="1" applyBorder="1" applyAlignment="1" applyProtection="1">
      <alignment horizontal="center" vertical="center"/>
    </xf>
    <xf numFmtId="4" fontId="68" fillId="0" borderId="27" xfId="31" applyNumberFormat="1" applyFont="1" applyFill="1" applyBorder="1" applyAlignment="1" applyProtection="1">
      <alignment horizontal="center" vertical="center"/>
    </xf>
    <xf numFmtId="4" fontId="68" fillId="0" borderId="20" xfId="31" applyNumberFormat="1" applyFont="1" applyFill="1" applyBorder="1" applyAlignment="1" applyProtection="1">
      <alignment horizontal="center" vertical="center"/>
    </xf>
    <xf numFmtId="4" fontId="68" fillId="25" borderId="27" xfId="31" applyNumberFormat="1" applyFont="1" applyFill="1" applyBorder="1" applyAlignment="1" applyProtection="1">
      <alignment horizontal="center" vertical="center"/>
    </xf>
    <xf numFmtId="4" fontId="68" fillId="25" borderId="19" xfId="31" applyNumberFormat="1" applyFont="1" applyFill="1" applyBorder="1" applyAlignment="1" applyProtection="1">
      <alignment horizontal="center" vertical="center"/>
    </xf>
    <xf numFmtId="0" fontId="24" fillId="0" borderId="0" xfId="31" applyFont="1" applyFill="1" applyBorder="1" applyAlignment="1" applyProtection="1">
      <alignment horizontal="center" vertical="center" textRotation="90" wrapText="1"/>
    </xf>
    <xf numFmtId="0" fontId="1" fillId="0" borderId="0" xfId="31" applyFont="1" applyFill="1" applyBorder="1" applyAlignment="1" applyProtection="1">
      <alignment horizontal="left" vertical="center" wrapText="1"/>
    </xf>
    <xf numFmtId="0" fontId="16" fillId="0" borderId="0" xfId="31" applyFont="1" applyFill="1" applyBorder="1" applyAlignment="1" applyProtection="1">
      <alignment vertical="center"/>
    </xf>
    <xf numFmtId="44" fontId="29" fillId="0" borderId="0" xfId="31" applyNumberFormat="1" applyFont="1" applyFill="1" applyBorder="1" applyAlignment="1" applyProtection="1">
      <alignment horizontal="center" vertical="center"/>
    </xf>
    <xf numFmtId="44" fontId="42" fillId="0" borderId="0" xfId="31" applyNumberFormat="1" applyFont="1" applyFill="1" applyBorder="1" applyAlignment="1" applyProtection="1">
      <alignment vertical="center"/>
    </xf>
    <xf numFmtId="164" fontId="28" fillId="0" borderId="0" xfId="31" applyNumberFormat="1" applyFont="1" applyFill="1" applyBorder="1" applyAlignment="1" applyProtection="1">
      <alignment horizontal="center" vertical="center"/>
    </xf>
    <xf numFmtId="0" fontId="58" fillId="27" borderId="0" xfId="0" applyFont="1" applyFill="1" applyProtection="1"/>
    <xf numFmtId="0" fontId="58" fillId="0" borderId="0" xfId="0" applyFont="1" applyProtection="1"/>
    <xf numFmtId="0" fontId="47" fillId="28" borderId="28" xfId="0" applyFont="1" applyFill="1" applyBorder="1" applyAlignment="1" applyProtection="1">
      <alignment horizontal="center" vertical="center"/>
    </xf>
    <xf numFmtId="165" fontId="47" fillId="28" borderId="29" xfId="0" applyNumberFormat="1" applyFont="1" applyFill="1" applyBorder="1" applyAlignment="1" applyProtection="1">
      <alignment horizontal="center" vertical="center"/>
    </xf>
    <xf numFmtId="4" fontId="47" fillId="28" borderId="29" xfId="0" applyNumberFormat="1" applyFont="1" applyFill="1" applyBorder="1" applyAlignment="1" applyProtection="1">
      <alignment horizontal="center" vertical="center"/>
    </xf>
    <xf numFmtId="4" fontId="47" fillId="28" borderId="30" xfId="0" applyNumberFormat="1" applyFont="1" applyFill="1" applyBorder="1" applyAlignment="1" applyProtection="1">
      <alignment horizontal="center" vertical="center"/>
    </xf>
    <xf numFmtId="0" fontId="47" fillId="0" borderId="28" xfId="0" applyFont="1" applyBorder="1" applyAlignment="1" applyProtection="1">
      <alignment horizontal="center" vertical="center"/>
    </xf>
    <xf numFmtId="165" fontId="47" fillId="0" borderId="29" xfId="0" applyNumberFormat="1" applyFont="1" applyBorder="1" applyAlignment="1" applyProtection="1">
      <alignment horizontal="center" vertical="center"/>
    </xf>
    <xf numFmtId="4" fontId="47" fillId="0" borderId="29" xfId="0" applyNumberFormat="1" applyFont="1" applyBorder="1" applyAlignment="1" applyProtection="1">
      <alignment horizontal="center" vertical="center"/>
    </xf>
    <xf numFmtId="4" fontId="47" fillId="0" borderId="30" xfId="0" applyNumberFormat="1" applyFont="1" applyBorder="1" applyAlignment="1" applyProtection="1">
      <alignment horizontal="center" vertical="center"/>
    </xf>
    <xf numFmtId="0" fontId="47" fillId="0" borderId="31" xfId="0" applyFont="1" applyBorder="1" applyAlignment="1" applyProtection="1">
      <alignment horizontal="center" vertical="center"/>
    </xf>
    <xf numFmtId="165" fontId="47" fillId="0" borderId="32" xfId="0" applyNumberFormat="1" applyFont="1" applyBorder="1" applyAlignment="1" applyProtection="1">
      <alignment horizontal="center" vertical="center"/>
    </xf>
    <xf numFmtId="4" fontId="47" fillId="0" borderId="32" xfId="0" applyNumberFormat="1" applyFont="1" applyBorder="1" applyAlignment="1" applyProtection="1">
      <alignment horizontal="center" vertical="center"/>
    </xf>
    <xf numFmtId="4" fontId="47" fillId="0" borderId="33" xfId="0" applyNumberFormat="1" applyFont="1" applyBorder="1" applyAlignment="1" applyProtection="1">
      <alignment horizontal="center" vertical="center"/>
    </xf>
    <xf numFmtId="4" fontId="38" fillId="29" borderId="34" xfId="31" applyNumberFormat="1" applyFont="1" applyFill="1" applyBorder="1" applyAlignment="1" applyProtection="1">
      <alignment horizontal="center" vertical="center"/>
    </xf>
    <xf numFmtId="165" fontId="38" fillId="29" borderId="35" xfId="31" applyNumberFormat="1" applyFont="1" applyFill="1" applyBorder="1" applyAlignment="1" applyProtection="1">
      <alignment horizontal="center" vertical="center"/>
    </xf>
    <xf numFmtId="4" fontId="38" fillId="29" borderId="35" xfId="31" applyNumberFormat="1" applyFont="1" applyFill="1" applyBorder="1" applyAlignment="1" applyProtection="1">
      <alignment horizontal="center" vertical="center"/>
    </xf>
    <xf numFmtId="4" fontId="38" fillId="29" borderId="36" xfId="31" applyNumberFormat="1" applyFont="1" applyFill="1" applyBorder="1" applyAlignment="1" applyProtection="1">
      <alignment horizontal="center" vertical="center"/>
    </xf>
    <xf numFmtId="0" fontId="20" fillId="0" borderId="0" xfId="0" applyFont="1" applyBorder="1" applyProtection="1"/>
    <xf numFmtId="0" fontId="21" fillId="25" borderId="13" xfId="31" applyFont="1" applyFill="1" applyBorder="1" applyAlignment="1" applyProtection="1">
      <alignment horizontal="center" vertical="center" wrapText="1"/>
    </xf>
    <xf numFmtId="0" fontId="16" fillId="24" borderId="21" xfId="31" applyFont="1" applyFill="1" applyBorder="1" applyAlignment="1" applyProtection="1">
      <alignment horizontal="center" vertical="center" wrapText="1"/>
    </xf>
    <xf numFmtId="0" fontId="16" fillId="25" borderId="37" xfId="31" applyFont="1" applyFill="1" applyBorder="1" applyAlignment="1" applyProtection="1">
      <alignment horizontal="center" vertical="center" wrapText="1"/>
    </xf>
    <xf numFmtId="4" fontId="57" fillId="26" borderId="38" xfId="31" applyNumberFormat="1" applyFont="1" applyFill="1" applyBorder="1" applyAlignment="1" applyProtection="1">
      <alignment horizontal="center" vertical="center"/>
    </xf>
    <xf numFmtId="4" fontId="57" fillId="26" borderId="39" xfId="31" applyNumberFormat="1" applyFont="1" applyFill="1" applyBorder="1" applyAlignment="1" applyProtection="1">
      <alignment horizontal="center" vertical="center"/>
    </xf>
    <xf numFmtId="4" fontId="57" fillId="26" borderId="40" xfId="31" applyNumberFormat="1" applyFont="1" applyFill="1" applyBorder="1" applyAlignment="1" applyProtection="1">
      <alignment horizontal="center" vertical="center"/>
    </xf>
    <xf numFmtId="4" fontId="57" fillId="30" borderId="41" xfId="31" applyNumberFormat="1" applyFont="1" applyFill="1" applyBorder="1" applyAlignment="1" applyProtection="1">
      <alignment horizontal="center" vertical="center"/>
    </xf>
    <xf numFmtId="0" fontId="1" fillId="0" borderId="0" xfId="31" applyFill="1" applyBorder="1" applyAlignment="1" applyProtection="1">
      <alignment vertical="center" wrapText="1"/>
    </xf>
    <xf numFmtId="0" fontId="1" fillId="27" borderId="0" xfId="31" applyFill="1" applyProtection="1"/>
    <xf numFmtId="0" fontId="1" fillId="0" borderId="0" xfId="31" applyFont="1" applyFill="1" applyBorder="1" applyAlignment="1" applyProtection="1">
      <alignment vertical="center" wrapText="1"/>
    </xf>
    <xf numFmtId="0" fontId="39" fillId="0" borderId="0" xfId="31" applyFont="1" applyFill="1" applyBorder="1" applyAlignment="1" applyProtection="1">
      <alignment horizontal="center" vertical="center" wrapText="1"/>
    </xf>
    <xf numFmtId="0" fontId="16" fillId="0" borderId="0" xfId="31" applyFont="1" applyFill="1" applyBorder="1" applyAlignment="1" applyProtection="1">
      <alignment horizontal="center" vertical="center"/>
    </xf>
    <xf numFmtId="0" fontId="41" fillId="24" borderId="13" xfId="31" applyFont="1" applyFill="1" applyBorder="1" applyAlignment="1" applyProtection="1">
      <alignment horizontal="center" vertical="center" wrapText="1"/>
    </xf>
    <xf numFmtId="0" fontId="41" fillId="25" borderId="13" xfId="31" applyFont="1" applyFill="1" applyBorder="1" applyAlignment="1" applyProtection="1">
      <alignment horizontal="center" vertical="center" wrapText="1"/>
    </xf>
    <xf numFmtId="0" fontId="36" fillId="24" borderId="19" xfId="31" applyFont="1" applyFill="1" applyBorder="1" applyAlignment="1" applyProtection="1">
      <alignment horizontal="center" vertical="center" wrapText="1"/>
    </xf>
    <xf numFmtId="0" fontId="36" fillId="25" borderId="37" xfId="31" applyFont="1" applyFill="1" applyBorder="1" applyAlignment="1" applyProtection="1">
      <alignment horizontal="center" vertical="center" wrapText="1"/>
    </xf>
    <xf numFmtId="0" fontId="36" fillId="24" borderId="21" xfId="31" applyFont="1" applyFill="1" applyBorder="1" applyAlignment="1" applyProtection="1">
      <alignment horizontal="center" vertical="center" wrapText="1"/>
    </xf>
    <xf numFmtId="0" fontId="38" fillId="31" borderId="6" xfId="31" applyFont="1" applyFill="1" applyBorder="1" applyAlignment="1" applyProtection="1">
      <alignment horizontal="right" vertical="center"/>
    </xf>
    <xf numFmtId="44" fontId="24" fillId="0" borderId="0" xfId="31" applyNumberFormat="1" applyFont="1" applyFill="1" applyBorder="1" applyAlignment="1" applyProtection="1">
      <alignment horizontal="center" vertical="center"/>
    </xf>
    <xf numFmtId="0" fontId="44" fillId="0" borderId="0" xfId="31" applyFont="1" applyFill="1" applyBorder="1" applyAlignment="1" applyProtection="1">
      <alignment horizontal="left" vertical="center"/>
    </xf>
    <xf numFmtId="0" fontId="27" fillId="0" borderId="0" xfId="31" applyFont="1" applyFill="1" applyBorder="1" applyAlignment="1" applyProtection="1">
      <alignment horizontal="center" vertical="center" wrapText="1"/>
    </xf>
    <xf numFmtId="0" fontId="21" fillId="0" borderId="39" xfId="31" applyFont="1" applyBorder="1" applyAlignment="1" applyProtection="1">
      <alignment vertical="center"/>
    </xf>
    <xf numFmtId="0" fontId="21" fillId="0" borderId="42" xfId="31" applyFont="1" applyBorder="1" applyAlignment="1" applyProtection="1">
      <alignment vertical="center"/>
    </xf>
    <xf numFmtId="0" fontId="21" fillId="0" borderId="40" xfId="31" applyFont="1" applyBorder="1" applyAlignment="1" applyProtection="1">
      <alignment vertical="center"/>
    </xf>
    <xf numFmtId="0" fontId="74" fillId="0" borderId="10" xfId="22" applyFont="1" applyBorder="1" applyAlignment="1" applyProtection="1">
      <alignment vertical="center"/>
    </xf>
    <xf numFmtId="0" fontId="1" fillId="31" borderId="13" xfId="31" applyFill="1" applyBorder="1" applyProtection="1"/>
    <xf numFmtId="0" fontId="21" fillId="0" borderId="11" xfId="31" applyFont="1" applyBorder="1" applyAlignment="1" applyProtection="1">
      <alignment horizontal="center" vertical="center"/>
      <protection locked="0"/>
    </xf>
    <xf numFmtId="0" fontId="21" fillId="0" borderId="10" xfId="31" applyFont="1" applyBorder="1" applyAlignment="1" applyProtection="1">
      <alignment horizontal="center" vertical="center"/>
      <protection locked="0"/>
    </xf>
    <xf numFmtId="4" fontId="57" fillId="0" borderId="43" xfId="31" applyNumberFormat="1" applyFont="1" applyFill="1" applyBorder="1" applyAlignment="1" applyProtection="1">
      <alignment horizontal="center" vertical="center"/>
      <protection locked="0"/>
    </xf>
    <xf numFmtId="4" fontId="57" fillId="25" borderId="43" xfId="31" applyNumberFormat="1" applyFont="1" applyFill="1" applyBorder="1" applyAlignment="1" applyProtection="1">
      <alignment horizontal="center" vertical="center"/>
      <protection locked="0"/>
    </xf>
    <xf numFmtId="3" fontId="57" fillId="0" borderId="38" xfId="31" applyNumberFormat="1" applyFont="1" applyFill="1" applyBorder="1" applyAlignment="1" applyProtection="1">
      <alignment horizontal="center" vertical="center"/>
      <protection locked="0"/>
    </xf>
    <xf numFmtId="3" fontId="57" fillId="25" borderId="38" xfId="31" applyNumberFormat="1" applyFont="1" applyFill="1" applyBorder="1" applyAlignment="1" applyProtection="1">
      <alignment horizontal="center" vertical="center"/>
      <protection locked="0"/>
    </xf>
    <xf numFmtId="4" fontId="68" fillId="0" borderId="44" xfId="31" applyNumberFormat="1" applyFont="1" applyFill="1" applyBorder="1" applyAlignment="1" applyProtection="1">
      <alignment horizontal="center" vertical="center"/>
      <protection locked="0"/>
    </xf>
    <xf numFmtId="4" fontId="68" fillId="25" borderId="15" xfId="0" applyNumberFormat="1" applyFont="1" applyFill="1" applyBorder="1" applyAlignment="1" applyProtection="1">
      <alignment horizontal="center" vertical="center"/>
      <protection locked="0"/>
    </xf>
    <xf numFmtId="4" fontId="68" fillId="0" borderId="21" xfId="0" applyNumberFormat="1" applyFont="1" applyFill="1" applyBorder="1" applyAlignment="1" applyProtection="1">
      <alignment horizontal="center" vertical="center"/>
      <protection locked="0"/>
    </xf>
    <xf numFmtId="4" fontId="57" fillId="25" borderId="21" xfId="0" applyNumberFormat="1" applyFont="1" applyFill="1" applyBorder="1" applyAlignment="1" applyProtection="1">
      <alignment horizontal="center" vertical="center"/>
      <protection locked="0"/>
    </xf>
    <xf numFmtId="4" fontId="57" fillId="0" borderId="21" xfId="0" applyNumberFormat="1" applyFont="1" applyFill="1" applyBorder="1" applyAlignment="1" applyProtection="1">
      <alignment horizontal="center" vertical="center"/>
      <protection locked="0"/>
    </xf>
    <xf numFmtId="4" fontId="68" fillId="25" borderId="44" xfId="0" applyNumberFormat="1" applyFont="1" applyFill="1" applyBorder="1" applyAlignment="1" applyProtection="1">
      <alignment horizontal="center" vertical="center"/>
      <protection locked="0"/>
    </xf>
    <xf numFmtId="4" fontId="68" fillId="0" borderId="23" xfId="0" applyNumberFormat="1" applyFont="1" applyFill="1" applyBorder="1" applyAlignment="1" applyProtection="1">
      <alignment horizontal="center" vertical="center"/>
      <protection locked="0"/>
    </xf>
    <xf numFmtId="4" fontId="68" fillId="0" borderId="44" xfId="0" applyNumberFormat="1" applyFont="1" applyFill="1" applyBorder="1" applyAlignment="1" applyProtection="1">
      <alignment horizontal="center" vertical="center"/>
      <protection locked="0"/>
    </xf>
    <xf numFmtId="4" fontId="68" fillId="25" borderId="22" xfId="0" applyNumberFormat="1" applyFont="1" applyFill="1" applyBorder="1" applyAlignment="1" applyProtection="1">
      <alignment horizontal="center" vertical="center"/>
      <protection locked="0"/>
    </xf>
    <xf numFmtId="4" fontId="68" fillId="25" borderId="45" xfId="0" applyNumberFormat="1" applyFont="1" applyFill="1" applyBorder="1" applyAlignment="1" applyProtection="1">
      <alignment horizontal="center" vertical="center"/>
      <protection locked="0"/>
    </xf>
    <xf numFmtId="4" fontId="68" fillId="0" borderId="21" xfId="31" applyNumberFormat="1" applyFont="1" applyFill="1" applyBorder="1" applyAlignment="1" applyProtection="1">
      <alignment horizontal="center" vertical="center"/>
      <protection locked="0"/>
    </xf>
    <xf numFmtId="4" fontId="68" fillId="25" borderId="21" xfId="0" applyNumberFormat="1" applyFont="1" applyFill="1" applyBorder="1" applyAlignment="1" applyProtection="1">
      <alignment horizontal="center" vertical="center"/>
      <protection locked="0"/>
    </xf>
    <xf numFmtId="4" fontId="68" fillId="0" borderId="22" xfId="0" applyNumberFormat="1" applyFont="1" applyFill="1" applyBorder="1" applyAlignment="1" applyProtection="1">
      <alignment horizontal="center" vertical="center"/>
      <protection locked="0"/>
    </xf>
    <xf numFmtId="4" fontId="68" fillId="0" borderId="15" xfId="31" applyNumberFormat="1" applyFont="1" applyFill="1" applyBorder="1" applyAlignment="1" applyProtection="1">
      <alignment horizontal="center" vertical="center"/>
      <protection locked="0"/>
    </xf>
    <xf numFmtId="4" fontId="68" fillId="0" borderId="15" xfId="0" applyNumberFormat="1" applyFont="1" applyFill="1" applyBorder="1" applyAlignment="1" applyProtection="1">
      <alignment horizontal="center" vertical="center"/>
      <protection locked="0"/>
    </xf>
    <xf numFmtId="4" fontId="57" fillId="25" borderId="15" xfId="0" applyNumberFormat="1" applyFont="1" applyFill="1" applyBorder="1" applyAlignment="1" applyProtection="1">
      <alignment horizontal="center" vertical="center"/>
      <protection locked="0"/>
    </xf>
    <xf numFmtId="4" fontId="57" fillId="0" borderId="15" xfId="0" applyNumberFormat="1" applyFont="1" applyFill="1" applyBorder="1" applyAlignment="1" applyProtection="1">
      <alignment horizontal="center" vertical="center"/>
      <protection locked="0"/>
    </xf>
    <xf numFmtId="4" fontId="68" fillId="0" borderId="27" xfId="0" applyNumberFormat="1" applyFont="1" applyFill="1" applyBorder="1" applyAlignment="1" applyProtection="1">
      <alignment horizontal="center" vertical="center"/>
      <protection locked="0"/>
    </xf>
    <xf numFmtId="4" fontId="68" fillId="25" borderId="27" xfId="0" applyNumberFormat="1" applyFont="1" applyFill="1" applyBorder="1" applyAlignment="1" applyProtection="1">
      <alignment horizontal="center" vertical="center"/>
      <protection locked="0"/>
    </xf>
    <xf numFmtId="44" fontId="60" fillId="32" borderId="46" xfId="31" applyNumberFormat="1" applyFont="1" applyFill="1" applyBorder="1" applyAlignment="1" applyProtection="1">
      <alignment horizontal="left" vertical="center" wrapText="1"/>
      <protection locked="0"/>
    </xf>
    <xf numFmtId="44" fontId="60" fillId="28" borderId="46" xfId="31" applyNumberFormat="1" applyFont="1" applyFill="1" applyBorder="1" applyAlignment="1" applyProtection="1">
      <alignment horizontal="left" vertical="center" wrapText="1"/>
      <protection locked="0"/>
    </xf>
    <xf numFmtId="44" fontId="60" fillId="28" borderId="47" xfId="31" applyNumberFormat="1" applyFont="1" applyFill="1" applyBorder="1" applyAlignment="1" applyProtection="1">
      <alignment horizontal="left" vertical="center" wrapText="1"/>
      <protection locked="0"/>
    </xf>
    <xf numFmtId="44" fontId="60" fillId="28" borderId="48" xfId="31" applyNumberFormat="1" applyFont="1" applyFill="1" applyBorder="1" applyAlignment="1" applyProtection="1">
      <alignment horizontal="left" vertical="center" wrapText="1"/>
      <protection locked="0"/>
    </xf>
    <xf numFmtId="4" fontId="57" fillId="0" borderId="49" xfId="31" applyNumberFormat="1" applyFont="1" applyFill="1" applyBorder="1" applyAlignment="1" applyProtection="1">
      <alignment horizontal="center" vertical="center"/>
      <protection locked="0"/>
    </xf>
    <xf numFmtId="4" fontId="57" fillId="25" borderId="50" xfId="31" applyNumberFormat="1" applyFont="1" applyFill="1" applyBorder="1" applyAlignment="1" applyProtection="1">
      <alignment horizontal="center" vertical="center"/>
      <protection locked="0"/>
    </xf>
    <xf numFmtId="4" fontId="57" fillId="25" borderId="19" xfId="31" applyNumberFormat="1" applyFont="1" applyFill="1" applyBorder="1" applyAlignment="1" applyProtection="1">
      <alignment horizontal="center" vertical="center"/>
      <protection locked="0"/>
    </xf>
    <xf numFmtId="4" fontId="57" fillId="25" borderId="51" xfId="31" applyNumberFormat="1" applyFont="1" applyFill="1" applyBorder="1" applyAlignment="1" applyProtection="1">
      <alignment horizontal="center" vertical="center"/>
      <protection locked="0"/>
    </xf>
    <xf numFmtId="3" fontId="57" fillId="25" borderId="39" xfId="31" applyNumberFormat="1" applyFont="1" applyFill="1" applyBorder="1" applyAlignment="1" applyProtection="1">
      <alignment horizontal="center" vertical="center"/>
      <protection locked="0"/>
    </xf>
    <xf numFmtId="3" fontId="57" fillId="25" borderId="40" xfId="31" applyNumberFormat="1" applyFont="1" applyFill="1" applyBorder="1" applyAlignment="1" applyProtection="1">
      <alignment horizontal="center" vertical="center"/>
      <protection locked="0"/>
    </xf>
    <xf numFmtId="14" fontId="72" fillId="31" borderId="24" xfId="31" applyNumberFormat="1" applyFont="1" applyFill="1" applyBorder="1" applyAlignment="1" applyProtection="1">
      <alignment horizontal="center" vertical="center"/>
      <protection locked="0"/>
    </xf>
    <xf numFmtId="44" fontId="69" fillId="29" borderId="55" xfId="31" applyNumberFormat="1" applyFont="1" applyFill="1" applyBorder="1" applyAlignment="1" applyProtection="1">
      <alignment horizontal="left" vertical="center" wrapText="1"/>
    </xf>
    <xf numFmtId="0" fontId="77" fillId="29" borderId="55" xfId="31" applyFont="1" applyFill="1" applyBorder="1" applyAlignment="1" applyProtection="1">
      <alignment horizontal="center" vertical="center" wrapText="1"/>
    </xf>
    <xf numFmtId="44" fontId="59" fillId="34" borderId="55" xfId="31" applyNumberFormat="1" applyFont="1" applyFill="1" applyBorder="1" applyAlignment="1" applyProtection="1">
      <alignment horizontal="center" vertical="center" wrapText="1"/>
    </xf>
    <xf numFmtId="0" fontId="16" fillId="29" borderId="57" xfId="31" applyNumberFormat="1" applyFont="1" applyFill="1" applyBorder="1" applyAlignment="1" applyProtection="1">
      <alignment horizontal="center" vertical="center"/>
    </xf>
    <xf numFmtId="44" fontId="26" fillId="0" borderId="0" xfId="31" applyNumberFormat="1" applyFont="1" applyFill="1" applyBorder="1" applyAlignment="1" applyProtection="1">
      <alignment horizontal="center" vertical="center"/>
    </xf>
    <xf numFmtId="0" fontId="21" fillId="30" borderId="13" xfId="31" applyFont="1" applyFill="1" applyBorder="1" applyAlignment="1" applyProtection="1">
      <alignment horizontal="center" vertical="center"/>
    </xf>
    <xf numFmtId="0" fontId="21" fillId="30" borderId="17" xfId="31" applyFont="1" applyFill="1" applyBorder="1" applyAlignment="1" applyProtection="1">
      <alignment horizontal="center" vertical="center"/>
    </xf>
    <xf numFmtId="0" fontId="21" fillId="30" borderId="65" xfId="31" applyFont="1" applyFill="1" applyBorder="1" applyAlignment="1" applyProtection="1">
      <alignment horizontal="center" vertical="center"/>
    </xf>
    <xf numFmtId="0" fontId="21" fillId="30" borderId="66" xfId="31" applyFont="1" applyFill="1" applyBorder="1" applyAlignment="1" applyProtection="1">
      <alignment horizontal="center" vertical="center"/>
    </xf>
    <xf numFmtId="0" fontId="21" fillId="30" borderId="0" xfId="31" applyFont="1" applyFill="1" applyBorder="1" applyAlignment="1" applyProtection="1">
      <alignment horizontal="center" vertical="center"/>
    </xf>
    <xf numFmtId="0" fontId="21" fillId="30" borderId="67" xfId="31" applyFont="1" applyFill="1" applyBorder="1" applyAlignment="1" applyProtection="1">
      <alignment horizontal="center" vertical="center"/>
    </xf>
    <xf numFmtId="4" fontId="43" fillId="33" borderId="54" xfId="0" applyNumberFormat="1" applyFont="1" applyFill="1" applyBorder="1" applyAlignment="1" applyProtection="1">
      <alignment horizontal="center" vertical="center"/>
    </xf>
    <xf numFmtId="4" fontId="43" fillId="33" borderId="52" xfId="0" applyNumberFormat="1" applyFont="1" applyFill="1" applyBorder="1" applyAlignment="1" applyProtection="1">
      <alignment horizontal="center" vertical="center"/>
    </xf>
    <xf numFmtId="0" fontId="22" fillId="0" borderId="10" xfId="31" applyFont="1" applyBorder="1" applyAlignment="1" applyProtection="1">
      <alignment horizontal="left" vertical="center"/>
    </xf>
    <xf numFmtId="0" fontId="66" fillId="0" borderId="0" xfId="31" applyFont="1" applyBorder="1" applyAlignment="1" applyProtection="1">
      <alignment horizontal="left" vertical="center"/>
    </xf>
    <xf numFmtId="4" fontId="57" fillId="39" borderId="88" xfId="31" applyNumberFormat="1" applyFont="1" applyFill="1" applyBorder="1" applyAlignment="1" applyProtection="1">
      <alignment horizontal="center" vertical="center"/>
    </xf>
    <xf numFmtId="4" fontId="57" fillId="39" borderId="89" xfId="31" applyNumberFormat="1" applyFont="1" applyFill="1" applyBorder="1" applyAlignment="1" applyProtection="1">
      <alignment horizontal="center" vertical="center"/>
    </xf>
    <xf numFmtId="0" fontId="57" fillId="26" borderId="90" xfId="31" applyFont="1" applyFill="1" applyBorder="1" applyAlignment="1" applyProtection="1">
      <alignment horizontal="left" vertical="center"/>
    </xf>
    <xf numFmtId="0" fontId="57" fillId="26" borderId="91" xfId="31" applyFont="1" applyFill="1" applyBorder="1" applyAlignment="1" applyProtection="1">
      <alignment horizontal="left" vertical="center"/>
    </xf>
    <xf numFmtId="0" fontId="57" fillId="26" borderId="92" xfId="31" applyFont="1" applyFill="1" applyBorder="1" applyAlignment="1" applyProtection="1">
      <alignment horizontal="left" vertical="center"/>
    </xf>
    <xf numFmtId="0" fontId="19" fillId="38" borderId="56" xfId="31" applyFont="1" applyFill="1" applyBorder="1" applyAlignment="1" applyProtection="1">
      <alignment horizontal="center" vertical="center"/>
    </xf>
    <xf numFmtId="0" fontId="19" fillId="38" borderId="57" xfId="31" applyFont="1" applyFill="1" applyBorder="1" applyAlignment="1" applyProtection="1">
      <alignment horizontal="center" vertical="center"/>
    </xf>
    <xf numFmtId="0" fontId="19" fillId="38" borderId="64" xfId="31" applyFont="1" applyFill="1" applyBorder="1" applyAlignment="1" applyProtection="1">
      <alignment horizontal="center" vertical="center"/>
    </xf>
    <xf numFmtId="0" fontId="35" fillId="0" borderId="56" xfId="31" applyFont="1" applyFill="1" applyBorder="1" applyAlignment="1" applyProtection="1">
      <alignment horizontal="left" vertical="center"/>
    </xf>
    <xf numFmtId="0" fontId="35" fillId="0" borderId="57" xfId="31" applyFont="1" applyFill="1" applyBorder="1" applyAlignment="1" applyProtection="1">
      <alignment horizontal="left" vertical="center"/>
    </xf>
    <xf numFmtId="0" fontId="35" fillId="0" borderId="64" xfId="31" applyFont="1" applyFill="1" applyBorder="1" applyAlignment="1" applyProtection="1">
      <alignment horizontal="left" vertical="center"/>
    </xf>
    <xf numFmtId="0" fontId="20" fillId="0" borderId="68" xfId="31" applyFont="1" applyFill="1" applyBorder="1" applyAlignment="1" applyProtection="1">
      <alignment horizontal="center" vertical="center" wrapText="1"/>
    </xf>
    <xf numFmtId="0" fontId="20" fillId="0" borderId="69" xfId="31" applyFont="1" applyFill="1" applyBorder="1" applyAlignment="1" applyProtection="1">
      <alignment horizontal="center" vertical="center" wrapText="1"/>
    </xf>
    <xf numFmtId="0" fontId="20" fillId="25" borderId="68" xfId="31" applyFont="1" applyFill="1" applyBorder="1" applyAlignment="1" applyProtection="1">
      <alignment horizontal="center" vertical="center" wrapText="1"/>
    </xf>
    <xf numFmtId="0" fontId="20" fillId="25" borderId="70" xfId="31" applyFont="1" applyFill="1" applyBorder="1" applyAlignment="1" applyProtection="1">
      <alignment horizontal="center" vertical="center" wrapText="1"/>
    </xf>
    <xf numFmtId="0" fontId="20" fillId="0" borderId="71" xfId="31" applyFont="1" applyFill="1" applyBorder="1" applyAlignment="1" applyProtection="1">
      <alignment horizontal="center" vertical="center" wrapText="1"/>
    </xf>
    <xf numFmtId="0" fontId="20" fillId="0" borderId="70" xfId="31" applyFont="1" applyFill="1" applyBorder="1" applyAlignment="1" applyProtection="1">
      <alignment horizontal="center" vertical="center" wrapText="1"/>
    </xf>
    <xf numFmtId="0" fontId="20" fillId="0" borderId="0" xfId="31" applyFont="1" applyFill="1" applyBorder="1" applyAlignment="1" applyProtection="1">
      <alignment horizontal="center" vertical="center" wrapText="1"/>
    </xf>
    <xf numFmtId="0" fontId="34" fillId="30" borderId="66" xfId="31" applyFont="1" applyFill="1" applyBorder="1" applyAlignment="1" applyProtection="1">
      <alignment horizontal="center" vertical="center"/>
    </xf>
    <xf numFmtId="0" fontId="34" fillId="30" borderId="0" xfId="31" applyFont="1" applyFill="1" applyBorder="1" applyAlignment="1" applyProtection="1">
      <alignment horizontal="center" vertical="center"/>
    </xf>
    <xf numFmtId="0" fontId="34" fillId="30" borderId="67" xfId="31" applyFont="1" applyFill="1" applyBorder="1" applyAlignment="1" applyProtection="1">
      <alignment horizontal="center" vertical="center"/>
    </xf>
    <xf numFmtId="0" fontId="34" fillId="30" borderId="72" xfId="31" applyFont="1" applyFill="1" applyBorder="1" applyAlignment="1" applyProtection="1">
      <alignment horizontal="center" vertical="center"/>
    </xf>
    <xf numFmtId="0" fontId="34" fillId="30" borderId="6" xfId="31" applyFont="1" applyFill="1" applyBorder="1" applyAlignment="1" applyProtection="1">
      <alignment horizontal="center" vertical="center"/>
    </xf>
    <xf numFmtId="0" fontId="34" fillId="30" borderId="24" xfId="31" applyFont="1" applyFill="1" applyBorder="1" applyAlignment="1" applyProtection="1">
      <alignment horizontal="center" vertical="center"/>
    </xf>
    <xf numFmtId="44" fontId="37" fillId="0" borderId="0" xfId="31" applyNumberFormat="1" applyFont="1" applyFill="1" applyBorder="1" applyAlignment="1" applyProtection="1">
      <alignment horizontal="center" vertical="center"/>
    </xf>
    <xf numFmtId="4" fontId="43" fillId="33" borderId="65" xfId="0" applyNumberFormat="1" applyFont="1" applyFill="1" applyBorder="1" applyAlignment="1" applyProtection="1">
      <alignment horizontal="center" vertical="center"/>
    </xf>
    <xf numFmtId="4" fontId="43" fillId="33" borderId="24" xfId="0" applyNumberFormat="1" applyFont="1" applyFill="1" applyBorder="1" applyAlignment="1" applyProtection="1">
      <alignment horizontal="center" vertical="center"/>
    </xf>
    <xf numFmtId="0" fontId="16" fillId="29" borderId="56" xfId="31" applyFont="1" applyFill="1" applyBorder="1" applyAlignment="1" applyProtection="1">
      <alignment horizontal="right" vertical="center"/>
    </xf>
    <xf numFmtId="0" fontId="16" fillId="29" borderId="57" xfId="31" applyFont="1" applyFill="1" applyBorder="1" applyAlignment="1" applyProtection="1">
      <alignment horizontal="right" vertical="center"/>
    </xf>
    <xf numFmtId="0" fontId="67" fillId="0" borderId="0" xfId="22" applyFont="1" applyBorder="1" applyAlignment="1" applyProtection="1">
      <alignment horizontal="left" vertical="center"/>
    </xf>
    <xf numFmtId="0" fontId="66" fillId="0" borderId="0" xfId="31" applyFont="1" applyBorder="1" applyAlignment="1" applyProtection="1">
      <alignment horizontal="center" vertical="center"/>
    </xf>
    <xf numFmtId="0" fontId="21" fillId="0" borderId="10" xfId="31" applyFont="1" applyBorder="1" applyAlignment="1" applyProtection="1">
      <alignment horizontal="left" vertical="center"/>
    </xf>
    <xf numFmtId="0" fontId="21" fillId="0" borderId="40" xfId="31" applyFont="1" applyBorder="1" applyAlignment="1" applyProtection="1">
      <alignment horizontal="left" vertical="center"/>
    </xf>
    <xf numFmtId="49" fontId="20" fillId="0" borderId="58" xfId="31" applyNumberFormat="1" applyFont="1" applyBorder="1" applyAlignment="1" applyProtection="1">
      <alignment horizontal="left" vertical="center"/>
      <protection locked="0"/>
    </xf>
    <xf numFmtId="0" fontId="20" fillId="0" borderId="10" xfId="31" applyFont="1" applyBorder="1" applyAlignment="1" applyProtection="1">
      <alignment horizontal="left" vertical="center"/>
      <protection locked="0"/>
    </xf>
    <xf numFmtId="49" fontId="21" fillId="0" borderId="10" xfId="31" applyNumberFormat="1" applyFont="1" applyBorder="1" applyAlignment="1" applyProtection="1">
      <alignment horizontal="left" vertical="center"/>
      <protection locked="0"/>
    </xf>
    <xf numFmtId="0" fontId="21" fillId="0" borderId="12" xfId="31" applyFont="1" applyBorder="1" applyAlignment="1" applyProtection="1">
      <alignment horizontal="left" vertical="center"/>
      <protection locked="0"/>
    </xf>
    <xf numFmtId="0" fontId="21" fillId="0" borderId="10" xfId="31" applyFont="1" applyBorder="1" applyAlignment="1" applyProtection="1">
      <alignment horizontal="left" vertical="center"/>
      <protection locked="0"/>
    </xf>
    <xf numFmtId="0" fontId="20" fillId="35" borderId="58" xfId="31" applyFont="1" applyFill="1" applyBorder="1" applyAlignment="1" applyProtection="1">
      <alignment horizontal="center"/>
    </xf>
    <xf numFmtId="0" fontId="20" fillId="35" borderId="10" xfId="31" applyFont="1" applyFill="1" applyBorder="1" applyAlignment="1" applyProtection="1">
      <alignment horizontal="center"/>
    </xf>
    <xf numFmtId="0" fontId="20" fillId="0" borderId="58" xfId="31" applyFont="1" applyBorder="1" applyAlignment="1" applyProtection="1">
      <alignment horizontal="left" vertical="center"/>
      <protection locked="0"/>
    </xf>
    <xf numFmtId="0" fontId="21" fillId="0" borderId="58" xfId="31" applyFont="1" applyBorder="1" applyAlignment="1" applyProtection="1">
      <alignment horizontal="left" vertical="center"/>
    </xf>
    <xf numFmtId="0" fontId="63" fillId="0" borderId="10" xfId="0" applyFont="1" applyBorder="1" applyProtection="1"/>
    <xf numFmtId="4" fontId="43" fillId="33" borderId="61" xfId="31" applyNumberFormat="1" applyFont="1" applyFill="1" applyBorder="1" applyAlignment="1" applyProtection="1">
      <alignment horizontal="center" vertical="center"/>
    </xf>
    <xf numFmtId="4" fontId="43" fillId="33" borderId="62" xfId="31" applyNumberFormat="1" applyFont="1" applyFill="1" applyBorder="1" applyAlignment="1" applyProtection="1">
      <alignment horizontal="center" vertical="center"/>
    </xf>
    <xf numFmtId="0" fontId="16" fillId="0" borderId="57" xfId="31" applyFont="1" applyFill="1" applyBorder="1" applyAlignment="1" applyProtection="1">
      <alignment horizontal="center" vertical="center" textRotation="90" wrapText="1"/>
    </xf>
    <xf numFmtId="0" fontId="0" fillId="0" borderId="57" xfId="0" applyBorder="1" applyProtection="1"/>
    <xf numFmtId="0" fontId="0" fillId="0" borderId="63" xfId="0" applyBorder="1" applyProtection="1"/>
    <xf numFmtId="0" fontId="1" fillId="36" borderId="64" xfId="31" applyFont="1" applyFill="1" applyBorder="1" applyAlignment="1" applyProtection="1">
      <alignment horizontal="center" vertical="center" wrapText="1"/>
    </xf>
    <xf numFmtId="0" fontId="22" fillId="0" borderId="10" xfId="31" applyFont="1" applyBorder="1" applyAlignment="1" applyProtection="1">
      <alignment horizontal="center" vertical="center"/>
    </xf>
    <xf numFmtId="3" fontId="57" fillId="28" borderId="81" xfId="31" applyNumberFormat="1" applyFont="1" applyFill="1" applyBorder="1" applyAlignment="1" applyProtection="1">
      <alignment horizontal="center" vertical="center"/>
    </xf>
    <xf numFmtId="3" fontId="57" fillId="28" borderId="82" xfId="31" applyNumberFormat="1" applyFont="1" applyFill="1" applyBorder="1" applyAlignment="1" applyProtection="1">
      <alignment horizontal="center" vertical="center"/>
    </xf>
    <xf numFmtId="164" fontId="75" fillId="38" borderId="17" xfId="31" applyNumberFormat="1" applyFont="1" applyFill="1" applyBorder="1" applyAlignment="1" applyProtection="1">
      <alignment horizontal="center" vertical="center"/>
    </xf>
    <xf numFmtId="164" fontId="75" fillId="38" borderId="6" xfId="31" applyNumberFormat="1" applyFont="1" applyFill="1" applyBorder="1" applyAlignment="1" applyProtection="1">
      <alignment horizontal="center" vertical="center"/>
    </xf>
    <xf numFmtId="0" fontId="1" fillId="25" borderId="86" xfId="31" applyFont="1" applyFill="1" applyBorder="1" applyAlignment="1" applyProtection="1">
      <alignment horizontal="left" vertical="center" wrapText="1"/>
    </xf>
    <xf numFmtId="0" fontId="1" fillId="25" borderId="10" xfId="31" applyFont="1" applyFill="1" applyBorder="1" applyAlignment="1" applyProtection="1">
      <alignment horizontal="left" vertical="center" wrapText="1"/>
    </xf>
    <xf numFmtId="0" fontId="1" fillId="25" borderId="87" xfId="31" applyFont="1" applyFill="1" applyBorder="1" applyAlignment="1" applyProtection="1">
      <alignment horizontal="left" vertical="center" wrapText="1"/>
    </xf>
    <xf numFmtId="0" fontId="1" fillId="33" borderId="53" xfId="31" applyFont="1" applyFill="1" applyBorder="1" applyAlignment="1" applyProtection="1">
      <alignment horizontal="left" vertical="center" wrapText="1"/>
    </xf>
    <xf numFmtId="0" fontId="1" fillId="33" borderId="59" xfId="31" applyFont="1" applyFill="1" applyBorder="1" applyAlignment="1" applyProtection="1">
      <alignment horizontal="left" vertical="center" wrapText="1"/>
    </xf>
    <xf numFmtId="0" fontId="1" fillId="33" borderId="60" xfId="31" applyFont="1" applyFill="1" applyBorder="1" applyAlignment="1" applyProtection="1">
      <alignment horizontal="left" vertical="center" wrapText="1"/>
    </xf>
    <xf numFmtId="165" fontId="24" fillId="38" borderId="56" xfId="31" applyNumberFormat="1" applyFont="1" applyFill="1" applyBorder="1" applyAlignment="1" applyProtection="1">
      <alignment horizontal="center" vertical="center"/>
    </xf>
    <xf numFmtId="165" fontId="24" fillId="38" borderId="64" xfId="31" applyNumberFormat="1" applyFont="1" applyFill="1" applyBorder="1" applyAlignment="1" applyProtection="1">
      <alignment horizontal="center" vertical="center"/>
    </xf>
    <xf numFmtId="0" fontId="57" fillId="25" borderId="86" xfId="31" applyFont="1" applyFill="1" applyBorder="1" applyAlignment="1" applyProtection="1">
      <alignment horizontal="left" vertical="center"/>
    </xf>
    <xf numFmtId="0" fontId="57" fillId="25" borderId="10" xfId="31" applyFont="1" applyFill="1" applyBorder="1" applyAlignment="1" applyProtection="1">
      <alignment horizontal="left" vertical="center"/>
    </xf>
    <xf numFmtId="0" fontId="57" fillId="25" borderId="87" xfId="31" applyFont="1" applyFill="1" applyBorder="1" applyAlignment="1" applyProtection="1">
      <alignment horizontal="left" vertical="center"/>
    </xf>
    <xf numFmtId="0" fontId="19" fillId="0" borderId="0" xfId="31" applyFont="1" applyBorder="1" applyAlignment="1" applyProtection="1">
      <alignment horizontal="center" vertical="center"/>
    </xf>
    <xf numFmtId="0" fontId="20" fillId="0" borderId="12" xfId="31" applyFont="1" applyBorder="1" applyAlignment="1" applyProtection="1">
      <alignment horizontal="left"/>
    </xf>
    <xf numFmtId="4" fontId="57" fillId="28" borderId="93" xfId="31" applyNumberFormat="1" applyFont="1" applyFill="1" applyBorder="1" applyAlignment="1" applyProtection="1">
      <alignment horizontal="center" vertical="center"/>
    </xf>
    <xf numFmtId="4" fontId="57" fillId="28" borderId="94" xfId="31" applyNumberFormat="1" applyFont="1" applyFill="1" applyBorder="1" applyAlignment="1" applyProtection="1">
      <alignment horizontal="center" vertical="center"/>
    </xf>
    <xf numFmtId="0" fontId="57" fillId="25" borderId="95" xfId="31" applyFont="1" applyFill="1" applyBorder="1" applyAlignment="1" applyProtection="1">
      <alignment horizontal="left" vertical="center" wrapText="1"/>
    </xf>
    <xf numFmtId="0" fontId="57" fillId="25" borderId="96" xfId="31" applyFont="1" applyFill="1" applyBorder="1" applyAlignment="1" applyProtection="1">
      <alignment horizontal="left" vertical="center" wrapText="1"/>
    </xf>
    <xf numFmtId="0" fontId="57" fillId="25" borderId="97" xfId="31" applyFont="1" applyFill="1" applyBorder="1" applyAlignment="1" applyProtection="1">
      <alignment horizontal="left" vertical="center" wrapText="1"/>
    </xf>
    <xf numFmtId="0" fontId="20" fillId="28" borderId="13" xfId="31" applyFont="1" applyFill="1" applyBorder="1" applyAlignment="1" applyProtection="1">
      <alignment horizontal="center" vertical="center"/>
    </xf>
    <xf numFmtId="0" fontId="16" fillId="28" borderId="65" xfId="31" applyFont="1" applyFill="1" applyBorder="1" applyAlignment="1" applyProtection="1">
      <alignment horizontal="center" vertical="center"/>
    </xf>
    <xf numFmtId="0" fontId="16" fillId="28" borderId="98" xfId="31" applyFont="1" applyFill="1" applyBorder="1" applyAlignment="1" applyProtection="1">
      <alignment horizontal="center" vertical="center"/>
    </xf>
    <xf numFmtId="0" fontId="16" fillId="28" borderId="99" xfId="31" applyFont="1" applyFill="1" applyBorder="1" applyAlignment="1" applyProtection="1">
      <alignment horizontal="center" vertical="center"/>
    </xf>
    <xf numFmtId="0" fontId="76" fillId="0" borderId="58" xfId="22" applyFont="1" applyBorder="1" applyAlignment="1" applyProtection="1">
      <alignment horizontal="center" vertical="center"/>
      <protection locked="0"/>
    </xf>
    <xf numFmtId="0" fontId="76" fillId="0" borderId="10" xfId="22" applyFont="1" applyBorder="1" applyAlignment="1" applyProtection="1">
      <alignment horizontal="center" vertical="center"/>
      <protection locked="0"/>
    </xf>
    <xf numFmtId="49" fontId="20" fillId="0" borderId="10" xfId="31" applyNumberFormat="1" applyFont="1" applyBorder="1" applyAlignment="1" applyProtection="1">
      <alignment horizontal="left" vertical="center"/>
      <protection locked="0"/>
    </xf>
    <xf numFmtId="0" fontId="55" fillId="28" borderId="73" xfId="31" applyFont="1" applyFill="1" applyBorder="1" applyAlignment="1" applyProtection="1">
      <alignment horizontal="center" vertical="center" wrapText="1"/>
    </xf>
    <xf numFmtId="0" fontId="55" fillId="28" borderId="74" xfId="31" applyFont="1" applyFill="1" applyBorder="1" applyAlignment="1" applyProtection="1">
      <alignment horizontal="center" vertical="center" wrapText="1"/>
    </xf>
    <xf numFmtId="0" fontId="55" fillId="28" borderId="75" xfId="31" applyFont="1" applyFill="1" applyBorder="1" applyAlignment="1" applyProtection="1">
      <alignment horizontal="center" vertical="center" wrapText="1"/>
    </xf>
    <xf numFmtId="0" fontId="55" fillId="28" borderId="76" xfId="31" applyFont="1" applyFill="1" applyBorder="1" applyAlignment="1" applyProtection="1">
      <alignment horizontal="center" vertical="center" wrapText="1"/>
    </xf>
    <xf numFmtId="0" fontId="55" fillId="28" borderId="0" xfId="31" applyFont="1" applyFill="1" applyBorder="1" applyAlignment="1" applyProtection="1">
      <alignment horizontal="center" vertical="center" wrapText="1"/>
    </xf>
    <xf numFmtId="0" fontId="55" fillId="28" borderId="77" xfId="31" applyFont="1" applyFill="1" applyBorder="1" applyAlignment="1" applyProtection="1">
      <alignment horizontal="center" vertical="center" wrapText="1"/>
    </xf>
    <xf numFmtId="0" fontId="55" fillId="28" borderId="78" xfId="31" applyFont="1" applyFill="1" applyBorder="1" applyAlignment="1" applyProtection="1">
      <alignment horizontal="center" vertical="center" wrapText="1"/>
    </xf>
    <xf numFmtId="0" fontId="55" fillId="28" borderId="79" xfId="31" applyFont="1" applyFill="1" applyBorder="1" applyAlignment="1" applyProtection="1">
      <alignment horizontal="center" vertical="center" wrapText="1"/>
    </xf>
    <xf numFmtId="0" fontId="55" fillId="28" borderId="80" xfId="31" applyFont="1" applyFill="1" applyBorder="1" applyAlignment="1" applyProtection="1">
      <alignment horizontal="center" vertical="center" wrapText="1"/>
    </xf>
    <xf numFmtId="0" fontId="45" fillId="37" borderId="13" xfId="31" applyFont="1" applyFill="1" applyBorder="1" applyAlignment="1" applyProtection="1">
      <alignment horizontal="center" vertical="top"/>
    </xf>
    <xf numFmtId="0" fontId="45" fillId="37" borderId="17" xfId="31" applyFont="1" applyFill="1" applyBorder="1" applyAlignment="1" applyProtection="1">
      <alignment horizontal="center" vertical="top"/>
    </xf>
    <xf numFmtId="0" fontId="45" fillId="37" borderId="65" xfId="31" applyFont="1" applyFill="1" applyBorder="1" applyAlignment="1" applyProtection="1">
      <alignment horizontal="center" vertical="top"/>
    </xf>
    <xf numFmtId="0" fontId="45" fillId="37" borderId="66" xfId="31" applyFont="1" applyFill="1" applyBorder="1" applyAlignment="1" applyProtection="1">
      <alignment horizontal="center" vertical="top"/>
    </xf>
    <xf numFmtId="0" fontId="45" fillId="37" borderId="0" xfId="31" applyFont="1" applyFill="1" applyBorder="1" applyAlignment="1" applyProtection="1">
      <alignment horizontal="center" vertical="top"/>
    </xf>
    <xf numFmtId="0" fontId="45" fillId="37" borderId="67" xfId="31" applyFont="1" applyFill="1" applyBorder="1" applyAlignment="1" applyProtection="1">
      <alignment horizontal="center" vertical="top"/>
    </xf>
    <xf numFmtId="0" fontId="45" fillId="37" borderId="72" xfId="31" applyFont="1" applyFill="1" applyBorder="1" applyAlignment="1" applyProtection="1">
      <alignment horizontal="center" vertical="top"/>
    </xf>
    <xf numFmtId="0" fontId="45" fillId="37" borderId="6" xfId="31" applyFont="1" applyFill="1" applyBorder="1" applyAlignment="1" applyProtection="1">
      <alignment horizontal="center" vertical="top"/>
    </xf>
    <xf numFmtId="0" fontId="45" fillId="37" borderId="24" xfId="31" applyFont="1" applyFill="1" applyBorder="1" applyAlignment="1" applyProtection="1">
      <alignment horizontal="center" vertical="top"/>
    </xf>
    <xf numFmtId="0" fontId="1" fillId="35" borderId="58" xfId="31" applyFill="1" applyBorder="1" applyAlignment="1" applyProtection="1">
      <alignment horizontal="center"/>
    </xf>
    <xf numFmtId="0" fontId="1" fillId="35" borderId="10" xfId="31" applyFill="1" applyBorder="1" applyAlignment="1" applyProtection="1">
      <alignment horizontal="center"/>
    </xf>
    <xf numFmtId="0" fontId="66" fillId="0" borderId="0" xfId="31" applyFont="1" applyBorder="1" applyAlignment="1" applyProtection="1">
      <alignment horizontal="left" vertical="center" wrapText="1"/>
    </xf>
    <xf numFmtId="0" fontId="20" fillId="0" borderId="58" xfId="31" applyNumberFormat="1" applyFont="1" applyBorder="1" applyAlignment="1" applyProtection="1">
      <alignment horizontal="left" vertical="center"/>
      <protection locked="0"/>
    </xf>
    <xf numFmtId="0" fontId="20" fillId="0" borderId="10" xfId="31" applyNumberFormat="1" applyFont="1" applyBorder="1" applyAlignment="1" applyProtection="1">
      <alignment horizontal="left" vertical="center"/>
      <protection locked="0"/>
    </xf>
    <xf numFmtId="0" fontId="21" fillId="0" borderId="10" xfId="31" applyFont="1" applyBorder="1" applyAlignment="1" applyProtection="1">
      <alignment horizontal="center" vertical="center"/>
    </xf>
    <xf numFmtId="166" fontId="73" fillId="0" borderId="58" xfId="31" applyNumberFormat="1" applyFont="1" applyBorder="1" applyAlignment="1" applyProtection="1">
      <alignment horizontal="left" vertical="center"/>
      <protection locked="0"/>
    </xf>
    <xf numFmtId="166" fontId="73" fillId="0" borderId="10" xfId="31" applyNumberFormat="1" applyFont="1" applyBorder="1" applyAlignment="1" applyProtection="1">
      <alignment horizontal="left" vertical="center"/>
      <protection locked="0"/>
    </xf>
    <xf numFmtId="0" fontId="41" fillId="24" borderId="68" xfId="31" applyFont="1" applyFill="1" applyBorder="1" applyAlignment="1" applyProtection="1">
      <alignment horizontal="center" vertical="center" wrapText="1"/>
    </xf>
    <xf numFmtId="0" fontId="41" fillId="24" borderId="70" xfId="31" applyFont="1" applyFill="1" applyBorder="1" applyAlignment="1" applyProtection="1">
      <alignment horizontal="center" vertical="center" wrapText="1"/>
    </xf>
    <xf numFmtId="0" fontId="39" fillId="0" borderId="17" xfId="31" applyFont="1" applyFill="1" applyBorder="1" applyAlignment="1" applyProtection="1">
      <alignment horizontal="center" vertical="center" wrapText="1"/>
    </xf>
    <xf numFmtId="0" fontId="39" fillId="0" borderId="0" xfId="31" applyFont="1" applyFill="1" applyBorder="1" applyAlignment="1" applyProtection="1">
      <alignment horizontal="center" vertical="center" wrapText="1"/>
    </xf>
    <xf numFmtId="0" fontId="1" fillId="40" borderId="56" xfId="31" applyFill="1" applyBorder="1" applyAlignment="1" applyProtection="1">
      <alignment horizontal="center"/>
    </xf>
    <xf numFmtId="0" fontId="1" fillId="40" borderId="57" xfId="31" applyFill="1" applyBorder="1" applyAlignment="1" applyProtection="1">
      <alignment horizontal="center"/>
    </xf>
    <xf numFmtId="0" fontId="1" fillId="40" borderId="64" xfId="31" applyFill="1" applyBorder="1" applyAlignment="1" applyProtection="1">
      <alignment horizontal="center"/>
    </xf>
    <xf numFmtId="164" fontId="75" fillId="38" borderId="18" xfId="31" applyNumberFormat="1" applyFont="1" applyFill="1" applyBorder="1" applyAlignment="1" applyProtection="1">
      <alignment horizontal="center" vertical="center"/>
    </xf>
    <xf numFmtId="164" fontId="75" fillId="38" borderId="100" xfId="31" applyNumberFormat="1" applyFont="1" applyFill="1" applyBorder="1" applyAlignment="1" applyProtection="1">
      <alignment horizontal="center" vertical="center"/>
    </xf>
    <xf numFmtId="0" fontId="1" fillId="25" borderId="95" xfId="31" applyFont="1" applyFill="1" applyBorder="1" applyAlignment="1" applyProtection="1">
      <alignment horizontal="left" vertical="top" wrapText="1"/>
    </xf>
    <xf numFmtId="0" fontId="1" fillId="25" borderId="96" xfId="31" applyFont="1" applyFill="1" applyBorder="1" applyAlignment="1" applyProtection="1">
      <alignment horizontal="left" vertical="top" wrapText="1"/>
    </xf>
    <xf numFmtId="0" fontId="1" fillId="25" borderId="97" xfId="31" applyFont="1" applyFill="1" applyBorder="1" applyAlignment="1" applyProtection="1">
      <alignment horizontal="left" vertical="top" wrapText="1"/>
    </xf>
    <xf numFmtId="0" fontId="48" fillId="0" borderId="28" xfId="0" applyFont="1" applyBorder="1" applyAlignment="1" applyProtection="1">
      <alignment horizontal="center" vertical="center" wrapText="1"/>
    </xf>
    <xf numFmtId="44" fontId="29" fillId="0" borderId="0" xfId="31" applyNumberFormat="1" applyFont="1" applyFill="1" applyBorder="1" applyAlignment="1" applyProtection="1">
      <alignment horizontal="center" vertical="center"/>
    </xf>
    <xf numFmtId="3" fontId="57" fillId="28" borderId="86" xfId="31" applyNumberFormat="1" applyFont="1" applyFill="1" applyBorder="1" applyAlignment="1" applyProtection="1">
      <alignment horizontal="center" vertical="center"/>
    </xf>
    <xf numFmtId="3" fontId="57" fillId="28" borderId="87" xfId="31" applyNumberFormat="1" applyFont="1" applyFill="1" applyBorder="1" applyAlignment="1" applyProtection="1">
      <alignment horizontal="center" vertical="center"/>
    </xf>
    <xf numFmtId="0" fontId="70" fillId="41" borderId="88" xfId="0" applyFont="1" applyFill="1" applyBorder="1" applyAlignment="1" applyProtection="1">
      <alignment horizontal="center"/>
    </xf>
    <xf numFmtId="0" fontId="70" fillId="41" borderId="89" xfId="0" applyFont="1" applyFill="1" applyBorder="1" applyAlignment="1" applyProtection="1">
      <alignment horizontal="center"/>
    </xf>
    <xf numFmtId="0" fontId="70" fillId="41" borderId="72" xfId="0" applyFont="1" applyFill="1" applyBorder="1" applyAlignment="1" applyProtection="1">
      <alignment horizontal="center"/>
    </xf>
    <xf numFmtId="0" fontId="70" fillId="41" borderId="24" xfId="0" applyFont="1" applyFill="1" applyBorder="1" applyAlignment="1" applyProtection="1">
      <alignment horizontal="center"/>
    </xf>
    <xf numFmtId="0" fontId="20" fillId="28" borderId="65" xfId="31" applyFont="1" applyFill="1" applyBorder="1" applyAlignment="1" applyProtection="1">
      <alignment horizontal="center" vertical="center"/>
    </xf>
    <xf numFmtId="0" fontId="20" fillId="28" borderId="98" xfId="31" applyFont="1" applyFill="1" applyBorder="1" applyAlignment="1" applyProtection="1">
      <alignment horizontal="center" vertical="center"/>
    </xf>
    <xf numFmtId="0" fontId="20" fillId="28" borderId="99" xfId="31" applyFont="1" applyFill="1" applyBorder="1" applyAlignment="1" applyProtection="1">
      <alignment horizontal="center" vertical="center"/>
    </xf>
    <xf numFmtId="0" fontId="1" fillId="26" borderId="86" xfId="31" applyFont="1" applyFill="1" applyBorder="1" applyAlignment="1" applyProtection="1">
      <alignment horizontal="left" vertical="center"/>
    </xf>
    <xf numFmtId="0" fontId="1" fillId="26" borderId="10" xfId="31" applyFont="1" applyFill="1" applyBorder="1" applyAlignment="1" applyProtection="1">
      <alignment horizontal="left" vertical="center"/>
    </xf>
    <xf numFmtId="0" fontId="1" fillId="26" borderId="87" xfId="31" applyFont="1" applyFill="1" applyBorder="1" applyAlignment="1" applyProtection="1">
      <alignment horizontal="left" vertical="center"/>
    </xf>
    <xf numFmtId="4" fontId="57" fillId="28" borderId="86" xfId="31" applyNumberFormat="1" applyFont="1" applyFill="1" applyBorder="1" applyAlignment="1" applyProtection="1">
      <alignment horizontal="center" vertical="center"/>
    </xf>
    <xf numFmtId="4" fontId="57" fillId="28" borderId="87" xfId="31" applyNumberFormat="1" applyFont="1" applyFill="1" applyBorder="1" applyAlignment="1" applyProtection="1">
      <alignment horizontal="center" vertical="center"/>
    </xf>
    <xf numFmtId="0" fontId="41" fillId="24" borderId="71" xfId="31" applyFont="1" applyFill="1" applyBorder="1" applyAlignment="1" applyProtection="1">
      <alignment horizontal="center" vertical="center" wrapText="1"/>
    </xf>
    <xf numFmtId="0" fontId="38" fillId="31" borderId="17" xfId="31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65" xfId="0" applyBorder="1" applyAlignment="1" applyProtection="1">
      <alignment horizontal="center" vertical="center"/>
    </xf>
    <xf numFmtId="0" fontId="20" fillId="30" borderId="13" xfId="31" applyFont="1" applyFill="1" applyBorder="1" applyAlignment="1" applyProtection="1">
      <alignment horizontal="center" vertical="center"/>
    </xf>
    <xf numFmtId="0" fontId="20" fillId="30" borderId="17" xfId="31" applyFont="1" applyFill="1" applyBorder="1" applyAlignment="1" applyProtection="1">
      <alignment horizontal="center" vertical="center"/>
    </xf>
    <xf numFmtId="0" fontId="20" fillId="30" borderId="65" xfId="31" applyFont="1" applyFill="1" applyBorder="1" applyAlignment="1" applyProtection="1">
      <alignment horizontal="center" vertical="center"/>
    </xf>
    <xf numFmtId="0" fontId="48" fillId="0" borderId="29" xfId="0" applyFont="1" applyBorder="1" applyAlignment="1" applyProtection="1">
      <alignment horizontal="center" vertical="center" wrapText="1"/>
    </xf>
    <xf numFmtId="0" fontId="48" fillId="0" borderId="29" xfId="0" applyFont="1" applyBorder="1" applyAlignment="1" applyProtection="1">
      <alignment horizontal="center" vertical="center"/>
    </xf>
    <xf numFmtId="0" fontId="41" fillId="25" borderId="68" xfId="31" applyFont="1" applyFill="1" applyBorder="1" applyAlignment="1" applyProtection="1">
      <alignment horizontal="center" vertical="center" wrapText="1"/>
    </xf>
    <xf numFmtId="0" fontId="41" fillId="25" borderId="70" xfId="31" applyFont="1" applyFill="1" applyBorder="1" applyAlignment="1" applyProtection="1">
      <alignment horizontal="center" vertical="center" wrapText="1"/>
    </xf>
    <xf numFmtId="0" fontId="1" fillId="30" borderId="90" xfId="31" applyFont="1" applyFill="1" applyBorder="1" applyAlignment="1" applyProtection="1">
      <alignment horizontal="left" vertical="center"/>
    </xf>
    <xf numFmtId="0" fontId="1" fillId="30" borderId="91" xfId="31" applyFont="1" applyFill="1" applyBorder="1" applyAlignment="1" applyProtection="1">
      <alignment horizontal="left" vertical="center"/>
    </xf>
    <xf numFmtId="0" fontId="1" fillId="30" borderId="92" xfId="31" applyFont="1" applyFill="1" applyBorder="1" applyAlignment="1" applyProtection="1">
      <alignment horizontal="left" vertical="center"/>
    </xf>
    <xf numFmtId="49" fontId="1" fillId="29" borderId="57" xfId="31" applyNumberFormat="1" applyFont="1" applyFill="1" applyBorder="1" applyAlignment="1" applyProtection="1">
      <alignment horizontal="center" vertical="center"/>
    </xf>
    <xf numFmtId="49" fontId="1" fillId="29" borderId="64" xfId="31" applyNumberFormat="1" applyFont="1" applyFill="1" applyBorder="1" applyAlignment="1" applyProtection="1">
      <alignment horizontal="center" vertical="center"/>
    </xf>
    <xf numFmtId="44" fontId="71" fillId="0" borderId="19" xfId="31" applyNumberFormat="1" applyFont="1" applyFill="1" applyBorder="1" applyAlignment="1" applyProtection="1">
      <alignment horizontal="center" vertical="center"/>
    </xf>
    <xf numFmtId="44" fontId="71" fillId="0" borderId="100" xfId="31" applyNumberFormat="1" applyFont="1" applyFill="1" applyBorder="1" applyAlignment="1" applyProtection="1">
      <alignment horizontal="center" vertical="center"/>
    </xf>
    <xf numFmtId="44" fontId="71" fillId="25" borderId="19" xfId="31" applyNumberFormat="1" applyFont="1" applyFill="1" applyBorder="1" applyAlignment="1" applyProtection="1">
      <alignment horizontal="center" vertical="center"/>
    </xf>
    <xf numFmtId="44" fontId="71" fillId="25" borderId="100" xfId="31" applyNumberFormat="1" applyFont="1" applyFill="1" applyBorder="1" applyAlignment="1" applyProtection="1">
      <alignment horizontal="center" vertical="center"/>
    </xf>
    <xf numFmtId="0" fontId="1" fillId="31" borderId="66" xfId="31" applyFill="1" applyBorder="1" applyAlignment="1" applyProtection="1">
      <alignment horizontal="center"/>
    </xf>
    <xf numFmtId="0" fontId="1" fillId="31" borderId="0" xfId="31" applyFill="1" applyBorder="1" applyAlignment="1" applyProtection="1">
      <alignment horizontal="center"/>
    </xf>
    <xf numFmtId="0" fontId="1" fillId="31" borderId="72" xfId="31" applyFill="1" applyBorder="1" applyAlignment="1" applyProtection="1">
      <alignment horizontal="center"/>
    </xf>
    <xf numFmtId="0" fontId="1" fillId="31" borderId="6" xfId="31" applyFill="1" applyBorder="1" applyAlignment="1" applyProtection="1">
      <alignment horizontal="center"/>
    </xf>
    <xf numFmtId="0" fontId="61" fillId="31" borderId="56" xfId="31" applyFont="1" applyFill="1" applyBorder="1" applyAlignment="1" applyProtection="1">
      <alignment horizontal="center" vertical="center"/>
    </xf>
    <xf numFmtId="0" fontId="62" fillId="31" borderId="64" xfId="31" applyFont="1" applyFill="1" applyBorder="1" applyAlignment="1" applyProtection="1">
      <alignment horizontal="center" vertical="center"/>
    </xf>
    <xf numFmtId="0" fontId="48" fillId="0" borderId="30" xfId="0" applyFont="1" applyBorder="1" applyAlignment="1" applyProtection="1">
      <alignment horizontal="center" vertical="center" wrapText="1"/>
    </xf>
    <xf numFmtId="0" fontId="56" fillId="29" borderId="107" xfId="0" applyFont="1" applyFill="1" applyBorder="1" applyAlignment="1" applyProtection="1">
      <alignment horizontal="center" vertical="center"/>
    </xf>
    <xf numFmtId="0" fontId="56" fillId="29" borderId="108" xfId="0" applyFont="1" applyFill="1" applyBorder="1" applyAlignment="1" applyProtection="1">
      <alignment horizontal="center" vertical="center"/>
    </xf>
    <xf numFmtId="0" fontId="56" fillId="29" borderId="109" xfId="0" applyFont="1" applyFill="1" applyBorder="1" applyAlignment="1" applyProtection="1">
      <alignment horizontal="center" vertical="center"/>
    </xf>
    <xf numFmtId="0" fontId="1" fillId="28" borderId="110" xfId="31" applyFont="1" applyFill="1" applyBorder="1" applyAlignment="1" applyProtection="1">
      <alignment horizontal="left" vertical="center" wrapText="1"/>
    </xf>
    <xf numFmtId="0" fontId="1" fillId="28" borderId="111" xfId="31" applyFont="1" applyFill="1" applyBorder="1" applyAlignment="1" applyProtection="1">
      <alignment horizontal="left" vertical="center" wrapText="1"/>
    </xf>
    <xf numFmtId="0" fontId="1" fillId="28" borderId="112" xfId="31" applyFont="1" applyFill="1" applyBorder="1" applyAlignment="1" applyProtection="1">
      <alignment horizontal="left" vertical="center" wrapText="1"/>
    </xf>
    <xf numFmtId="0" fontId="24" fillId="29" borderId="13" xfId="31" applyFont="1" applyFill="1" applyBorder="1" applyAlignment="1" applyProtection="1">
      <alignment horizontal="center" vertical="center" textRotation="90" wrapText="1"/>
    </xf>
    <xf numFmtId="0" fontId="24" fillId="29" borderId="66" xfId="31" applyFont="1" applyFill="1" applyBorder="1" applyAlignment="1" applyProtection="1">
      <alignment horizontal="center" vertical="center" textRotation="90" wrapText="1"/>
    </xf>
    <xf numFmtId="0" fontId="24" fillId="29" borderId="72" xfId="31" applyFont="1" applyFill="1" applyBorder="1" applyAlignment="1" applyProtection="1">
      <alignment horizontal="center" vertical="center" textRotation="90" wrapText="1"/>
    </xf>
    <xf numFmtId="0" fontId="24" fillId="0" borderId="13" xfId="31" applyFont="1" applyFill="1" applyBorder="1" applyAlignment="1" applyProtection="1">
      <alignment horizontal="center" vertical="center" textRotation="90" wrapText="1"/>
    </xf>
    <xf numFmtId="0" fontId="24" fillId="0" borderId="66" xfId="31" applyFont="1" applyFill="1" applyBorder="1" applyAlignment="1" applyProtection="1">
      <alignment horizontal="center" vertical="center" textRotation="90" wrapText="1"/>
    </xf>
    <xf numFmtId="0" fontId="24" fillId="0" borderId="72" xfId="31" applyFont="1" applyFill="1" applyBorder="1" applyAlignment="1" applyProtection="1">
      <alignment horizontal="center" vertical="center" textRotation="90" wrapText="1"/>
    </xf>
    <xf numFmtId="0" fontId="1" fillId="33" borderId="81" xfId="31" applyFont="1" applyFill="1" applyBorder="1" applyAlignment="1" applyProtection="1">
      <alignment horizontal="left" vertical="center" wrapText="1"/>
    </xf>
    <xf numFmtId="0" fontId="1" fillId="33" borderId="39" xfId="31" applyFont="1" applyFill="1" applyBorder="1" applyAlignment="1" applyProtection="1">
      <alignment horizontal="left" vertical="center" wrapText="1"/>
    </xf>
    <xf numFmtId="0" fontId="1" fillId="33" borderId="82" xfId="31" applyFont="1" applyFill="1" applyBorder="1" applyAlignment="1" applyProtection="1">
      <alignment horizontal="left" vertical="center" wrapText="1"/>
    </xf>
    <xf numFmtId="0" fontId="19" fillId="0" borderId="17" xfId="31" applyFont="1" applyFill="1" applyBorder="1" applyAlignment="1" applyProtection="1">
      <alignment horizontal="center" vertical="center" textRotation="90" wrapText="1"/>
    </xf>
    <xf numFmtId="0" fontId="19" fillId="0" borderId="57" xfId="31" applyFont="1" applyFill="1" applyBorder="1" applyAlignment="1" applyProtection="1">
      <alignment horizontal="center" vertical="center" textRotation="90" wrapText="1"/>
    </xf>
    <xf numFmtId="0" fontId="1" fillId="32" borderId="95" xfId="31" applyFont="1" applyFill="1" applyBorder="1" applyAlignment="1" applyProtection="1">
      <alignment horizontal="left" vertical="center" wrapText="1"/>
    </xf>
    <xf numFmtId="0" fontId="1" fillId="32" borderId="96" xfId="31" applyFont="1" applyFill="1" applyBorder="1" applyAlignment="1" applyProtection="1">
      <alignment horizontal="left" vertical="center" wrapText="1"/>
    </xf>
    <xf numFmtId="0" fontId="1" fillId="28" borderId="104" xfId="31" applyFont="1" applyFill="1" applyBorder="1" applyAlignment="1" applyProtection="1">
      <alignment horizontal="left" vertical="center" wrapText="1"/>
    </xf>
    <xf numFmtId="0" fontId="1" fillId="28" borderId="105" xfId="31" applyFont="1" applyFill="1" applyBorder="1" applyAlignment="1" applyProtection="1">
      <alignment horizontal="left" vertical="center" wrapText="1"/>
    </xf>
    <xf numFmtId="0" fontId="1" fillId="28" borderId="106" xfId="31" applyFont="1" applyFill="1" applyBorder="1" applyAlignment="1" applyProtection="1">
      <alignment horizontal="left" vertical="center" wrapText="1"/>
    </xf>
    <xf numFmtId="0" fontId="1" fillId="28" borderId="101" xfId="31" applyFont="1" applyFill="1" applyBorder="1" applyAlignment="1" applyProtection="1">
      <alignment horizontal="left" vertical="center" wrapText="1"/>
    </xf>
    <xf numFmtId="0" fontId="1" fillId="28" borderId="102" xfId="31" applyFont="1" applyFill="1" applyBorder="1" applyAlignment="1" applyProtection="1">
      <alignment horizontal="left" vertical="center" wrapText="1"/>
    </xf>
    <xf numFmtId="0" fontId="1" fillId="28" borderId="103" xfId="31" applyFont="1" applyFill="1" applyBorder="1" applyAlignment="1" applyProtection="1">
      <alignment horizontal="left" vertical="center" wrapText="1"/>
    </xf>
    <xf numFmtId="0" fontId="1" fillId="33" borderId="83" xfId="31" applyFont="1" applyFill="1" applyBorder="1" applyAlignment="1" applyProtection="1">
      <alignment horizontal="left" vertical="center" wrapText="1"/>
    </xf>
    <xf numFmtId="0" fontId="1" fillId="33" borderId="84" xfId="31" applyFont="1" applyFill="1" applyBorder="1" applyAlignment="1" applyProtection="1">
      <alignment horizontal="left" vertical="center" wrapText="1"/>
    </xf>
    <xf numFmtId="0" fontId="1" fillId="33" borderId="85" xfId="31" applyFont="1" applyFill="1" applyBorder="1" applyAlignment="1" applyProtection="1">
      <alignment horizontal="left" vertical="center" wrapText="1"/>
    </xf>
    <xf numFmtId="49" fontId="72" fillId="31" borderId="0" xfId="31" applyNumberFormat="1" applyFont="1" applyFill="1" applyBorder="1" applyAlignment="1" applyProtection="1">
      <alignment horizontal="center" vertical="center" wrapText="1" shrinkToFit="1"/>
    </xf>
    <xf numFmtId="49" fontId="72" fillId="31" borderId="67" xfId="31" applyNumberFormat="1" applyFont="1" applyFill="1" applyBorder="1" applyAlignment="1" applyProtection="1">
      <alignment horizontal="center" vertical="center" wrapText="1" shrinkToFit="1"/>
    </xf>
    <xf numFmtId="49" fontId="64" fillId="0" borderId="0" xfId="0" applyNumberFormat="1" applyFont="1" applyAlignment="1" applyProtection="1">
      <alignment horizontal="center" vertical="center"/>
    </xf>
    <xf numFmtId="0" fontId="54" fillId="0" borderId="0" xfId="0" applyFont="1" applyAlignment="1" applyProtection="1">
      <alignment horizontal="right" vertical="center"/>
    </xf>
    <xf numFmtId="0" fontId="5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22" builtinId="8"/>
    <cellStyle name="Colore 1" xfId="23" builtinId="29" customBuiltin="1"/>
    <cellStyle name="Colore 2" xfId="24" builtinId="33" customBuiltin="1"/>
    <cellStyle name="Colore 3" xfId="25" builtinId="37" customBuiltin="1"/>
    <cellStyle name="Colore 4" xfId="26" builtinId="41" customBuiltin="1"/>
    <cellStyle name="Colore 5" xfId="27" builtinId="45" customBuiltin="1"/>
    <cellStyle name="Colore 6" xfId="28" builtinId="49" customBuiltin="1"/>
    <cellStyle name="Input" xfId="29" builtinId="20" customBuiltin="1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numRef>
              <c:f>'contributo 2015'!#REF!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'contributo 2015'!#REF!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47392"/>
        <c:axId val="79148928"/>
      </c:barChart>
      <c:catAx>
        <c:axId val="791473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500" b="1" i="0" baseline="0"/>
            </a:pPr>
            <a:endParaRPr lang="it-IT"/>
          </a:p>
        </c:txPr>
        <c:crossAx val="79148928"/>
        <c:crosses val="autoZero"/>
        <c:auto val="1"/>
        <c:lblAlgn val="ctr"/>
        <c:lblOffset val="100"/>
        <c:noMultiLvlLbl val="0"/>
      </c:catAx>
      <c:valAx>
        <c:axId val="7914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914739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quantitativi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'contributo 2015'!$G$102:$V$102</c:f>
              <c:strCache>
                <c:ptCount val="16"/>
                <c:pt idx="0">
                  <c:v>A1</c:v>
                </c:pt>
                <c:pt idx="1">
                  <c:v>B1</c:v>
                </c:pt>
                <c:pt idx="2">
                  <c:v>C1</c:v>
                </c:pt>
                <c:pt idx="3">
                  <c:v>C2</c:v>
                </c:pt>
                <c:pt idx="4">
                  <c:v>D0</c:v>
                </c:pt>
                <c:pt idx="5">
                  <c:v>D1</c:v>
                </c:pt>
                <c:pt idx="6">
                  <c:v>D2</c:v>
                </c:pt>
                <c:pt idx="7">
                  <c:v>D3</c:v>
                </c:pt>
                <c:pt idx="8">
                  <c:v>D4a</c:v>
                </c:pt>
                <c:pt idx="9">
                  <c:v>D4a</c:v>
                </c:pt>
                <c:pt idx="10">
                  <c:v>D5a</c:v>
                </c:pt>
                <c:pt idx="11">
                  <c:v>D5a</c:v>
                </c:pt>
                <c:pt idx="12">
                  <c:v>D6a</c:v>
                </c:pt>
                <c:pt idx="13">
                  <c:v>D6b</c:v>
                </c:pt>
                <c:pt idx="14">
                  <c:v>D6c</c:v>
                </c:pt>
                <c:pt idx="15">
                  <c:v>D6d</c:v>
                </c:pt>
              </c:strCache>
            </c:strRef>
          </c:cat>
          <c:val>
            <c:numRef>
              <c:f>'contributo 2015'!$H$107:$H$122</c:f>
              <c:numCache>
                <c:formatCode>#,##0.000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costi unitari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'contributo 2015'!$G$107:$G$122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1668352"/>
        <c:axId val="81678336"/>
      </c:barChart>
      <c:catAx>
        <c:axId val="81668352"/>
        <c:scaling>
          <c:orientation val="minMax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sz="1500" b="1" i="0" baseline="0"/>
            </a:pPr>
            <a:endParaRPr lang="it-IT"/>
          </a:p>
        </c:txPr>
        <c:crossAx val="81678336"/>
        <c:crosses val="autoZero"/>
        <c:auto val="1"/>
        <c:lblAlgn val="ctr"/>
        <c:lblOffset val="100"/>
        <c:noMultiLvlLbl val="0"/>
      </c:catAx>
      <c:valAx>
        <c:axId val="81678336"/>
        <c:scaling>
          <c:orientation val="minMax"/>
        </c:scaling>
        <c:delete val="1"/>
        <c:axPos val="b"/>
        <c:majorGridlines/>
        <c:numFmt formatCode="#,##0.000" sourceLinked="1"/>
        <c:majorTickMark val="out"/>
        <c:minorTickMark val="none"/>
        <c:tickLblPos val="nextTo"/>
        <c:crossAx val="816683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5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Tipologie di PFU gestite al medesimo costo unitario</a:t>
            </a:r>
          </a:p>
        </c:rich>
      </c:tx>
      <c:layout>
        <c:manualLayout>
          <c:xMode val="edge"/>
          <c:yMode val="edge"/>
          <c:x val="0.18538836491592398"/>
          <c:y val="1.2181616832779624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9499223654416"/>
          <c:y val="0.10631240733190508"/>
          <c:w val="0.80548017041253783"/>
          <c:h val="0.79512821316987337"/>
        </c:manualLayout>
      </c:layout>
      <c:barChart>
        <c:barDir val="bar"/>
        <c:grouping val="clustered"/>
        <c:varyColors val="0"/>
        <c:ser>
          <c:idx val="0"/>
          <c:order val="0"/>
          <c:tx>
            <c:v>Cu gestione operativa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'contributo 2015'!$G$102:$V$102</c:f>
              <c:strCache>
                <c:ptCount val="16"/>
                <c:pt idx="0">
                  <c:v>A1</c:v>
                </c:pt>
                <c:pt idx="1">
                  <c:v>B1</c:v>
                </c:pt>
                <c:pt idx="2">
                  <c:v>C1</c:v>
                </c:pt>
                <c:pt idx="3">
                  <c:v>C2</c:v>
                </c:pt>
                <c:pt idx="4">
                  <c:v>D0</c:v>
                </c:pt>
                <c:pt idx="5">
                  <c:v>D1</c:v>
                </c:pt>
                <c:pt idx="6">
                  <c:v>D2</c:v>
                </c:pt>
                <c:pt idx="7">
                  <c:v>D3</c:v>
                </c:pt>
                <c:pt idx="8">
                  <c:v>D4a</c:v>
                </c:pt>
                <c:pt idx="9">
                  <c:v>D4a</c:v>
                </c:pt>
                <c:pt idx="10">
                  <c:v>D5a</c:v>
                </c:pt>
                <c:pt idx="11">
                  <c:v>D5a</c:v>
                </c:pt>
                <c:pt idx="12">
                  <c:v>D6a</c:v>
                </c:pt>
                <c:pt idx="13">
                  <c:v>D6b</c:v>
                </c:pt>
                <c:pt idx="14">
                  <c:v>D6c</c:v>
                </c:pt>
                <c:pt idx="15">
                  <c:v>D6d</c:v>
                </c:pt>
              </c:strCache>
            </c:strRef>
          </c:cat>
          <c:val>
            <c:numRef>
              <c:f>'contributo 2015'!$G$92:$V$92</c:f>
              <c:numCache>
                <c:formatCode>#,##0.00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81711872"/>
        <c:axId val="81713408"/>
      </c:barChart>
      <c:catAx>
        <c:axId val="817118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8171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713408"/>
        <c:scaling>
          <c:orientation val="minMax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81711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</c:dTable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2.xml"/><Relationship Id="rId5" Type="http://schemas.openxmlformats.org/officeDocument/2006/relationships/image" Target="../media/image4.pn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137</xdr:row>
      <xdr:rowOff>247650</xdr:rowOff>
    </xdr:from>
    <xdr:to>
      <xdr:col>3</xdr:col>
      <xdr:colOff>133350</xdr:colOff>
      <xdr:row>140</xdr:row>
      <xdr:rowOff>247650</xdr:rowOff>
    </xdr:to>
    <xdr:pic>
      <xdr:nvPicPr>
        <xdr:cNvPr id="1451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48025050"/>
          <a:ext cx="15240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53</xdr:row>
      <xdr:rowOff>0</xdr:rowOff>
    </xdr:from>
    <xdr:to>
      <xdr:col>3</xdr:col>
      <xdr:colOff>676275</xdr:colOff>
      <xdr:row>53</xdr:row>
      <xdr:rowOff>0</xdr:rowOff>
    </xdr:to>
    <xdr:pic>
      <xdr:nvPicPr>
        <xdr:cNvPr id="1452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16573500"/>
          <a:ext cx="1628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</xdr:colOff>
      <xdr:row>87</xdr:row>
      <xdr:rowOff>266700</xdr:rowOff>
    </xdr:from>
    <xdr:to>
      <xdr:col>5</xdr:col>
      <xdr:colOff>1600200</xdr:colOff>
      <xdr:row>89</xdr:row>
      <xdr:rowOff>371475</xdr:rowOff>
    </xdr:to>
    <xdr:pic>
      <xdr:nvPicPr>
        <xdr:cNvPr id="1453" name="Picture 71" descr="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27965400"/>
          <a:ext cx="1504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125</xdr:row>
      <xdr:rowOff>0</xdr:rowOff>
    </xdr:from>
    <xdr:to>
      <xdr:col>9</xdr:col>
      <xdr:colOff>0</xdr:colOff>
      <xdr:row>125</xdr:row>
      <xdr:rowOff>0</xdr:rowOff>
    </xdr:to>
    <xdr:graphicFrame macro="">
      <xdr:nvGraphicFramePr>
        <xdr:cNvPr id="1454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76200</xdr:colOff>
      <xdr:row>125</xdr:row>
      <xdr:rowOff>0</xdr:rowOff>
    </xdr:from>
    <xdr:to>
      <xdr:col>16</xdr:col>
      <xdr:colOff>904875</xdr:colOff>
      <xdr:row>125</xdr:row>
      <xdr:rowOff>0</xdr:rowOff>
    </xdr:to>
    <xdr:pic>
      <xdr:nvPicPr>
        <xdr:cNvPr id="1455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88050" y="42957750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962025</xdr:colOff>
      <xdr:row>4</xdr:row>
      <xdr:rowOff>152400</xdr:rowOff>
    </xdr:from>
    <xdr:to>
      <xdr:col>24</xdr:col>
      <xdr:colOff>57150</xdr:colOff>
      <xdr:row>12</xdr:row>
      <xdr:rowOff>238125</xdr:rowOff>
    </xdr:to>
    <xdr:pic>
      <xdr:nvPicPr>
        <xdr:cNvPr id="1456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74375" y="876300"/>
          <a:ext cx="6315075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4</xdr:row>
      <xdr:rowOff>9525</xdr:rowOff>
    </xdr:from>
    <xdr:to>
      <xdr:col>9</xdr:col>
      <xdr:colOff>1438275</xdr:colOff>
      <xdr:row>12</xdr:row>
      <xdr:rowOff>85725</xdr:rowOff>
    </xdr:to>
    <xdr:pic>
      <xdr:nvPicPr>
        <xdr:cNvPr id="1457" name="Immagine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733425"/>
          <a:ext cx="1112520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666750</xdr:colOff>
      <xdr:row>125</xdr:row>
      <xdr:rowOff>0</xdr:rowOff>
    </xdr:from>
    <xdr:to>
      <xdr:col>15</xdr:col>
      <xdr:colOff>228600</xdr:colOff>
      <xdr:row>125</xdr:row>
      <xdr:rowOff>0</xdr:rowOff>
    </xdr:to>
    <xdr:graphicFrame macro="">
      <xdr:nvGraphicFramePr>
        <xdr:cNvPr id="1458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1276350</xdr:colOff>
      <xdr:row>101</xdr:row>
      <xdr:rowOff>19050</xdr:rowOff>
    </xdr:from>
    <xdr:to>
      <xdr:col>20</xdr:col>
      <xdr:colOff>0</xdr:colOff>
      <xdr:row>124</xdr:row>
      <xdr:rowOff>28575</xdr:rowOff>
    </xdr:to>
    <xdr:graphicFrame macro="">
      <xdr:nvGraphicFramePr>
        <xdr:cNvPr id="1459" name="Grafico 3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1</xdr:row>
      <xdr:rowOff>9525</xdr:rowOff>
    </xdr:from>
    <xdr:to>
      <xdr:col>1</xdr:col>
      <xdr:colOff>2162175</xdr:colOff>
      <xdr:row>8</xdr:row>
      <xdr:rowOff>152400</xdr:rowOff>
    </xdr:to>
    <xdr:pic>
      <xdr:nvPicPr>
        <xdr:cNvPr id="30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171450"/>
          <a:ext cx="19431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gTri@pec.minambiente.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4:AH143"/>
  <sheetViews>
    <sheetView tabSelected="1" topLeftCell="I55" zoomScale="80" zoomScaleNormal="100" workbookViewId="0">
      <selection activeCell="C48" sqref="C48:H48"/>
    </sheetView>
  </sheetViews>
  <sheetFormatPr defaultRowHeight="12.75" x14ac:dyDescent="0.2"/>
  <cols>
    <col min="1" max="1" width="9.140625" style="10"/>
    <col min="2" max="2" width="8" style="10" customWidth="1"/>
    <col min="3" max="3" width="14.7109375" style="10" customWidth="1"/>
    <col min="4" max="4" width="17.5703125" style="10" customWidth="1"/>
    <col min="5" max="5" width="23.85546875" style="10" customWidth="1"/>
    <col min="6" max="6" width="25.5703125" style="10" customWidth="1"/>
    <col min="7" max="7" width="19.7109375" style="10" customWidth="1"/>
    <col min="8" max="8" width="21" style="10" customWidth="1"/>
    <col min="9" max="9" width="23.5703125" style="10" customWidth="1"/>
    <col min="10" max="10" width="22.85546875" style="10" customWidth="1"/>
    <col min="11" max="11" width="18.42578125" style="10" customWidth="1"/>
    <col min="12" max="12" width="19.140625" style="10" customWidth="1"/>
    <col min="13" max="13" width="18.28515625" style="10" customWidth="1"/>
    <col min="14" max="14" width="18.140625" style="10" customWidth="1"/>
    <col min="15" max="15" width="19.140625" style="10" customWidth="1"/>
    <col min="16" max="16" width="19.7109375" style="10" customWidth="1"/>
    <col min="17" max="17" width="20.28515625" style="10" customWidth="1"/>
    <col min="18" max="18" width="20" style="10" customWidth="1"/>
    <col min="19" max="19" width="19.140625" style="10" customWidth="1"/>
    <col min="20" max="20" width="21.140625" style="10" customWidth="1"/>
    <col min="21" max="21" width="19" style="10" customWidth="1"/>
    <col min="22" max="22" width="19.85546875" style="10" customWidth="1"/>
    <col min="23" max="23" width="13.85546875" style="10" customWidth="1"/>
    <col min="24" max="24" width="15.28515625" style="10" customWidth="1"/>
    <col min="25" max="16384" width="9.140625" style="10"/>
  </cols>
  <sheetData>
    <row r="4" spans="1:24" ht="18.75" customHeight="1" x14ac:dyDescent="0.25">
      <c r="A4" s="22"/>
      <c r="B4" s="22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</row>
    <row r="5" spans="1:24" ht="18.75" customHeight="1" x14ac:dyDescent="0.25">
      <c r="A5" s="22"/>
      <c r="B5" s="22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</row>
    <row r="6" spans="1:24" ht="18.75" customHeight="1" x14ac:dyDescent="0.25">
      <c r="A6" s="22"/>
      <c r="B6" s="22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</row>
    <row r="7" spans="1:24" ht="18.75" customHeight="1" x14ac:dyDescent="0.25">
      <c r="A7" s="22"/>
      <c r="B7" s="22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ht="18.75" customHeight="1" x14ac:dyDescent="0.25">
      <c r="A8" s="22"/>
      <c r="B8" s="22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</row>
    <row r="9" spans="1:24" ht="18.75" customHeight="1" x14ac:dyDescent="0.25">
      <c r="A9" s="22"/>
      <c r="B9" s="22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</row>
    <row r="10" spans="1:24" ht="19.5" customHeight="1" x14ac:dyDescent="0.25">
      <c r="A10" s="22"/>
      <c r="B10" s="22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</row>
    <row r="11" spans="1:24" ht="19.5" customHeight="1" x14ac:dyDescent="0.25">
      <c r="A11" s="22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9.5" customHeight="1" x14ac:dyDescent="0.25">
      <c r="A12" s="22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19.5" customHeight="1" x14ac:dyDescent="0.25">
      <c r="A13" s="22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ht="19.5" customHeight="1" x14ac:dyDescent="0.25">
      <c r="A14" s="22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19.5" customHeight="1" x14ac:dyDescent="0.25">
      <c r="A15" s="22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19.5" customHeight="1" x14ac:dyDescent="0.25">
      <c r="A16" s="22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  <c r="R16" s="19"/>
      <c r="S16" s="19"/>
      <c r="T16" s="19"/>
      <c r="U16" s="19"/>
      <c r="V16" s="23"/>
      <c r="W16" s="23"/>
      <c r="X16" s="23"/>
    </row>
    <row r="17" spans="1:24" ht="19.5" customHeight="1" thickBot="1" x14ac:dyDescent="0.3">
      <c r="A17" s="22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15.75" customHeight="1" thickTop="1" x14ac:dyDescent="0.25">
      <c r="A18" s="22"/>
      <c r="B18" s="22"/>
      <c r="C18" s="273" t="s">
        <v>47</v>
      </c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5"/>
    </row>
    <row r="19" spans="1:24" ht="15" customHeight="1" x14ac:dyDescent="0.25">
      <c r="A19" s="22"/>
      <c r="B19" s="22"/>
      <c r="C19" s="276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8"/>
    </row>
    <row r="20" spans="1:24" ht="15" customHeight="1" x14ac:dyDescent="0.25">
      <c r="A20" s="22"/>
      <c r="B20" s="22"/>
      <c r="C20" s="276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8"/>
    </row>
    <row r="21" spans="1:24" ht="15" customHeight="1" x14ac:dyDescent="0.25">
      <c r="A21" s="22"/>
      <c r="B21" s="22"/>
      <c r="C21" s="276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8"/>
    </row>
    <row r="22" spans="1:24" ht="15" customHeight="1" x14ac:dyDescent="0.25">
      <c r="A22" s="22"/>
      <c r="B22" s="22"/>
      <c r="C22" s="276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8"/>
    </row>
    <row r="23" spans="1:24" ht="15.75" customHeight="1" thickBot="1" x14ac:dyDescent="0.3">
      <c r="A23" s="22"/>
      <c r="B23" s="22"/>
      <c r="C23" s="279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1"/>
    </row>
    <row r="24" spans="1:24" ht="19.5" thickTop="1" x14ac:dyDescent="0.25">
      <c r="A24" s="22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18.75" x14ac:dyDescent="0.25">
      <c r="A25" s="22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 ht="18.75" x14ac:dyDescent="0.25">
      <c r="A26" s="22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18.75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ht="18.75" x14ac:dyDescent="0.25">
      <c r="A28" s="22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ht="40.5" customHeight="1" x14ac:dyDescent="0.25">
      <c r="A29" s="22"/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S29" s="25"/>
      <c r="T29" s="293" t="s">
        <v>102</v>
      </c>
      <c r="U29" s="293"/>
      <c r="V29" s="293"/>
      <c r="W29" s="293"/>
      <c r="X29" s="293"/>
    </row>
    <row r="30" spans="1:24" ht="40.5" customHeight="1" x14ac:dyDescent="0.25">
      <c r="A30" s="22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5"/>
      <c r="S30" s="25"/>
      <c r="T30" s="293"/>
      <c r="U30" s="293"/>
      <c r="V30" s="293"/>
      <c r="W30" s="293"/>
      <c r="X30" s="293"/>
    </row>
    <row r="31" spans="1:24" ht="39" customHeight="1" x14ac:dyDescent="0.25">
      <c r="A31" s="22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S31" s="26"/>
      <c r="T31" s="193" t="s">
        <v>97</v>
      </c>
      <c r="U31" s="193"/>
      <c r="V31" s="193"/>
      <c r="W31" s="193"/>
      <c r="X31" s="193"/>
    </row>
    <row r="32" spans="1:24" ht="38.25" customHeight="1" x14ac:dyDescent="0.25">
      <c r="A32" s="22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S32" s="27"/>
      <c r="T32" s="193" t="s">
        <v>98</v>
      </c>
      <c r="U32" s="193"/>
      <c r="V32" s="193"/>
      <c r="W32" s="193"/>
      <c r="X32" s="193"/>
    </row>
    <row r="33" spans="1:24" ht="38.25" customHeight="1" x14ac:dyDescent="0.25">
      <c r="A33" s="22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S33" s="27"/>
    </row>
    <row r="34" spans="1:24" ht="19.5" customHeight="1" x14ac:dyDescent="0.25">
      <c r="A34" s="22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S34" s="224" t="s">
        <v>107</v>
      </c>
      <c r="T34" s="223" t="s">
        <v>106</v>
      </c>
      <c r="U34" s="223"/>
      <c r="V34" s="223"/>
      <c r="W34" s="223"/>
      <c r="X34" s="223"/>
    </row>
    <row r="35" spans="1:24" ht="19.5" customHeight="1" x14ac:dyDescent="0.25">
      <c r="A35" s="22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0"/>
      <c r="S35" s="224"/>
      <c r="T35" s="223"/>
      <c r="U35" s="223"/>
      <c r="V35" s="223"/>
      <c r="W35" s="223"/>
      <c r="X35" s="223"/>
    </row>
    <row r="36" spans="1:24" ht="19.5" customHeight="1" x14ac:dyDescent="0.25">
      <c r="A36" s="22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24" ht="19.5" customHeight="1" x14ac:dyDescent="0.25">
      <c r="A37" s="22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9"/>
      <c r="R37" s="20"/>
    </row>
    <row r="38" spans="1:24" ht="19.5" customHeight="1" x14ac:dyDescent="0.25">
      <c r="A38" s="22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9"/>
      <c r="R38" s="20"/>
      <c r="S38" s="28"/>
      <c r="T38" s="21"/>
      <c r="U38" s="21"/>
      <c r="V38" s="21"/>
      <c r="W38" s="21"/>
      <c r="X38" s="21"/>
    </row>
    <row r="39" spans="1:24" ht="19.5" customHeight="1" x14ac:dyDescent="0.25">
      <c r="A39" s="22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9"/>
      <c r="R39" s="20"/>
      <c r="S39" s="28"/>
      <c r="T39" s="21"/>
      <c r="U39" s="21"/>
      <c r="V39" s="21"/>
      <c r="W39" s="21"/>
      <c r="X39" s="21"/>
    </row>
    <row r="40" spans="1:24" ht="19.5" customHeight="1" x14ac:dyDescent="0.25">
      <c r="A40" s="22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9"/>
      <c r="R40" s="20"/>
      <c r="S40" s="28"/>
      <c r="T40" s="21"/>
      <c r="U40" s="21"/>
      <c r="V40" s="21"/>
      <c r="W40" s="21"/>
      <c r="X40" s="21"/>
    </row>
    <row r="41" spans="1:24" ht="19.5" customHeight="1" x14ac:dyDescent="0.25">
      <c r="A41" s="22"/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9"/>
      <c r="R41" s="20"/>
      <c r="S41" s="28"/>
      <c r="T41" s="21"/>
      <c r="U41" s="21"/>
      <c r="V41" s="21"/>
      <c r="W41" s="21"/>
      <c r="X41" s="21"/>
    </row>
    <row r="42" spans="1:24" ht="19.5" customHeight="1" x14ac:dyDescent="0.25">
      <c r="A42" s="22"/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9"/>
      <c r="R42" s="20"/>
      <c r="S42" s="28"/>
      <c r="T42" s="21"/>
      <c r="U42" s="21"/>
      <c r="V42" s="21"/>
      <c r="W42" s="21"/>
      <c r="X42" s="21"/>
    </row>
    <row r="43" spans="1:24" ht="28.5" x14ac:dyDescent="0.45">
      <c r="A43" s="22"/>
      <c r="B43" s="22"/>
      <c r="C43" s="30"/>
      <c r="D43" s="30"/>
      <c r="E43" s="31"/>
      <c r="F43" s="31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32"/>
      <c r="S43" s="32"/>
      <c r="T43" s="32"/>
      <c r="U43" s="32"/>
      <c r="V43" s="23"/>
      <c r="W43" s="23"/>
      <c r="X43" s="23"/>
    </row>
    <row r="44" spans="1:24" ht="28.5" x14ac:dyDescent="0.45">
      <c r="A44" s="22"/>
      <c r="B44" s="22"/>
      <c r="C44" s="260" t="s">
        <v>4</v>
      </c>
      <c r="D44" s="260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ht="28.5" x14ac:dyDescent="0.45">
      <c r="A45" s="22"/>
      <c r="B45" s="22"/>
      <c r="C45" s="232" t="s">
        <v>0</v>
      </c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</row>
    <row r="46" spans="1:24" ht="52.5" customHeight="1" x14ac:dyDescent="0.25">
      <c r="A46" s="22"/>
      <c r="B46" s="22"/>
      <c r="C46" s="235" t="s">
        <v>5</v>
      </c>
      <c r="D46" s="225"/>
      <c r="E46" s="225"/>
      <c r="F46" s="225"/>
      <c r="G46" s="225"/>
      <c r="H46" s="226"/>
      <c r="I46" s="294"/>
      <c r="J46" s="295"/>
      <c r="K46" s="295"/>
      <c r="L46" s="295"/>
      <c r="M46" s="295"/>
      <c r="N46" s="295"/>
      <c r="O46" s="295"/>
      <c r="P46" s="33"/>
      <c r="Q46" s="33"/>
      <c r="R46" s="33"/>
      <c r="S46" s="33"/>
      <c r="T46" s="33"/>
      <c r="U46" s="33"/>
      <c r="V46" s="33"/>
      <c r="W46" s="33"/>
      <c r="X46" s="33"/>
    </row>
    <row r="47" spans="1:24" ht="52.5" customHeight="1" x14ac:dyDescent="0.25">
      <c r="A47" s="22"/>
      <c r="B47" s="22"/>
      <c r="C47" s="235" t="s">
        <v>6</v>
      </c>
      <c r="D47" s="236"/>
      <c r="E47" s="236"/>
      <c r="F47" s="236"/>
      <c r="G47" s="236"/>
      <c r="H47" s="236"/>
      <c r="I47" s="227"/>
      <c r="J47" s="272"/>
      <c r="K47" s="272"/>
      <c r="L47" s="272"/>
      <c r="M47" s="272"/>
      <c r="N47" s="272"/>
      <c r="O47" s="192"/>
      <c r="P47" s="192"/>
      <c r="Q47" s="192"/>
      <c r="R47" s="192"/>
      <c r="S47" s="192"/>
      <c r="T47" s="192"/>
      <c r="U47" s="192"/>
      <c r="V47" s="192"/>
      <c r="W47" s="192"/>
      <c r="X47" s="192"/>
    </row>
    <row r="48" spans="1:24" ht="51.75" customHeight="1" x14ac:dyDescent="0.25">
      <c r="A48" s="22"/>
      <c r="B48" s="22"/>
      <c r="C48" s="235" t="s">
        <v>1</v>
      </c>
      <c r="D48" s="225"/>
      <c r="E48" s="225"/>
      <c r="F48" s="225"/>
      <c r="G48" s="225"/>
      <c r="H48" s="226"/>
      <c r="I48" s="234"/>
      <c r="J48" s="228"/>
      <c r="K48" s="228"/>
      <c r="L48" s="228"/>
      <c r="M48" s="228"/>
      <c r="N48" s="228"/>
      <c r="O48" s="140" t="s">
        <v>76</v>
      </c>
      <c r="P48" s="143"/>
      <c r="Q48" s="243"/>
      <c r="R48" s="243"/>
      <c r="S48" s="243"/>
      <c r="T48" s="243"/>
      <c r="U48" s="243"/>
      <c r="V48" s="243"/>
      <c r="W48" s="243"/>
      <c r="X48" s="243"/>
    </row>
    <row r="49" spans="1:24" ht="52.5" customHeight="1" x14ac:dyDescent="0.25">
      <c r="A49" s="22"/>
      <c r="B49" s="22"/>
      <c r="C49" s="235" t="s">
        <v>2</v>
      </c>
      <c r="D49" s="225"/>
      <c r="E49" s="225"/>
      <c r="F49" s="225"/>
      <c r="G49" s="225"/>
      <c r="H49" s="226"/>
      <c r="I49" s="234"/>
      <c r="J49" s="228"/>
      <c r="K49" s="228"/>
      <c r="L49" s="228"/>
      <c r="M49" s="228"/>
      <c r="N49" s="228"/>
      <c r="O49" s="139" t="s">
        <v>75</v>
      </c>
      <c r="P49" s="144"/>
      <c r="Q49" s="296"/>
      <c r="R49" s="296"/>
      <c r="S49" s="296"/>
      <c r="T49" s="296"/>
      <c r="U49" s="296"/>
      <c r="V49" s="296"/>
      <c r="W49" s="296"/>
      <c r="X49" s="296"/>
    </row>
    <row r="50" spans="1:24" ht="51.75" customHeight="1" x14ac:dyDescent="0.25">
      <c r="A50" s="22"/>
      <c r="B50" s="22"/>
      <c r="C50" s="138" t="s">
        <v>3</v>
      </c>
      <c r="D50" s="297"/>
      <c r="E50" s="298"/>
      <c r="F50" s="298"/>
      <c r="G50" s="298"/>
      <c r="H50" s="298"/>
      <c r="I50" s="225" t="s">
        <v>18</v>
      </c>
      <c r="J50" s="226"/>
      <c r="K50" s="227"/>
      <c r="L50" s="228"/>
      <c r="M50" s="140" t="s">
        <v>19</v>
      </c>
      <c r="N50" s="229"/>
      <c r="O50" s="230"/>
      <c r="P50" s="230"/>
      <c r="Q50" s="231"/>
      <c r="R50" s="231"/>
      <c r="S50" s="231"/>
      <c r="T50" s="231"/>
      <c r="U50" s="231"/>
      <c r="V50" s="231"/>
      <c r="W50" s="231"/>
      <c r="X50" s="231"/>
    </row>
    <row r="51" spans="1:24" ht="48" customHeight="1" x14ac:dyDescent="0.25">
      <c r="A51" s="22"/>
      <c r="B51" s="22"/>
      <c r="C51" s="235" t="s">
        <v>100</v>
      </c>
      <c r="D51" s="225"/>
      <c r="E51" s="225"/>
      <c r="F51" s="225"/>
      <c r="G51" s="225"/>
      <c r="H51" s="225"/>
      <c r="I51" s="270"/>
      <c r="J51" s="271"/>
      <c r="K51" s="271"/>
      <c r="L51" s="271"/>
      <c r="M51" s="271"/>
      <c r="N51" s="271"/>
      <c r="O51" s="271"/>
      <c r="P51" s="271"/>
      <c r="Q51" s="271"/>
      <c r="R51" s="271"/>
      <c r="S51" s="141"/>
      <c r="T51" s="141"/>
      <c r="U51" s="141"/>
      <c r="V51" s="141"/>
      <c r="W51" s="141"/>
      <c r="X51" s="141"/>
    </row>
    <row r="52" spans="1:24" ht="30.75" customHeight="1" x14ac:dyDescent="0.25">
      <c r="A52" s="22"/>
      <c r="B52" s="22"/>
      <c r="C52" s="291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</row>
    <row r="53" spans="1:24" s="18" customFormat="1" ht="15" x14ac:dyDescent="0.25">
      <c r="A53" s="34"/>
      <c r="B53" s="34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</row>
    <row r="54" spans="1:24" s="18" customFormat="1" ht="15" x14ac:dyDescent="0.25">
      <c r="A54" s="34"/>
      <c r="B54" s="34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 spans="1:24" s="18" customFormat="1" ht="15" x14ac:dyDescent="0.25">
      <c r="A55" s="34"/>
      <c r="B55" s="34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</row>
    <row r="56" spans="1:24" s="18" customFormat="1" ht="15" x14ac:dyDescent="0.25">
      <c r="A56" s="34"/>
      <c r="B56" s="34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</row>
    <row r="57" spans="1:24" s="18" customFormat="1" ht="15" x14ac:dyDescent="0.25">
      <c r="A57" s="34"/>
      <c r="B57" s="34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1:24" s="18" customFormat="1" ht="27" x14ac:dyDescent="0.25">
      <c r="A58" s="34"/>
      <c r="B58" s="34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1:24" s="18" customFormat="1" ht="27.75" thickBot="1" x14ac:dyDescent="0.3">
      <c r="A59" s="34"/>
      <c r="B59" s="34"/>
      <c r="C59" s="39"/>
      <c r="D59" s="39"/>
      <c r="E59" s="39"/>
      <c r="F59" s="39"/>
      <c r="G59" s="37"/>
      <c r="H59" s="37"/>
      <c r="I59" s="37"/>
      <c r="J59" s="37"/>
      <c r="K59" s="37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</row>
    <row r="60" spans="1:24" s="18" customFormat="1" ht="15.75" customHeight="1" thickTop="1" x14ac:dyDescent="0.25">
      <c r="A60" s="34"/>
      <c r="B60" s="34"/>
      <c r="C60" s="282" t="s">
        <v>71</v>
      </c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4"/>
    </row>
    <row r="61" spans="1:24" s="18" customFormat="1" ht="15" customHeight="1" x14ac:dyDescent="0.25">
      <c r="A61" s="34"/>
      <c r="B61" s="34"/>
      <c r="C61" s="285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7"/>
    </row>
    <row r="62" spans="1:24" s="18" customFormat="1" ht="53.25" customHeight="1" thickBot="1" x14ac:dyDescent="0.3">
      <c r="A62" s="34"/>
      <c r="B62" s="34"/>
      <c r="C62" s="288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90"/>
    </row>
    <row r="63" spans="1:24" s="18" customFormat="1" ht="18" customHeight="1" thickTop="1" x14ac:dyDescent="0.25">
      <c r="A63" s="34"/>
      <c r="B63" s="34"/>
      <c r="C63" s="39"/>
      <c r="D63" s="39"/>
      <c r="E63" s="39"/>
      <c r="F63" s="39"/>
      <c r="G63" s="37"/>
      <c r="H63" s="37"/>
      <c r="I63" s="37"/>
      <c r="J63" s="37"/>
      <c r="K63" s="37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</row>
    <row r="64" spans="1:24" s="18" customFormat="1" ht="18" customHeight="1" x14ac:dyDescent="0.25">
      <c r="A64" s="34"/>
      <c r="B64" s="34"/>
      <c r="C64" s="39"/>
      <c r="D64" s="39"/>
      <c r="E64" s="39"/>
      <c r="F64" s="39"/>
      <c r="G64" s="37"/>
      <c r="H64" s="37"/>
      <c r="I64" s="37"/>
      <c r="J64" s="37"/>
      <c r="K64" s="37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</row>
    <row r="65" spans="1:24" s="18" customFormat="1" ht="18" customHeight="1" x14ac:dyDescent="0.25">
      <c r="A65" s="34"/>
      <c r="B65" s="34"/>
      <c r="C65" s="39"/>
      <c r="D65" s="39"/>
      <c r="E65" s="39"/>
      <c r="F65" s="39"/>
      <c r="G65" s="37"/>
      <c r="H65" s="37"/>
      <c r="I65" s="37"/>
      <c r="J65" s="37"/>
      <c r="K65" s="37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</row>
    <row r="66" spans="1:24" s="18" customFormat="1" ht="18" customHeight="1" x14ac:dyDescent="0.25">
      <c r="A66" s="34"/>
      <c r="B66" s="34"/>
      <c r="C66" s="39"/>
      <c r="D66" s="39"/>
      <c r="E66" s="39"/>
      <c r="F66" s="39"/>
      <c r="G66" s="37"/>
      <c r="H66" s="37"/>
      <c r="I66" s="37"/>
      <c r="J66" s="37"/>
      <c r="K66" s="37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</row>
    <row r="67" spans="1:24" ht="29.25" thickBot="1" x14ac:dyDescent="0.5">
      <c r="A67" s="22"/>
      <c r="B67" s="22"/>
      <c r="C67" s="40" t="s">
        <v>8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</row>
    <row r="68" spans="1:24" ht="27.75" thickTop="1" thickBot="1" x14ac:dyDescent="0.3">
      <c r="A68" s="22"/>
      <c r="B68" s="22"/>
      <c r="C68" s="184" t="s">
        <v>112</v>
      </c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6"/>
    </row>
    <row r="69" spans="1:24" ht="28.5" customHeight="1" thickTop="1" thickBot="1" x14ac:dyDescent="0.3">
      <c r="A69" s="22"/>
      <c r="B69" s="22"/>
      <c r="C69" s="212"/>
      <c r="D69" s="213"/>
      <c r="E69" s="213"/>
      <c r="F69" s="214"/>
      <c r="G69" s="42" t="s">
        <v>78</v>
      </c>
      <c r="H69" s="43" t="s">
        <v>61</v>
      </c>
      <c r="I69" s="44" t="s">
        <v>62</v>
      </c>
      <c r="J69" s="45" t="s">
        <v>49</v>
      </c>
      <c r="K69" s="44" t="s">
        <v>63</v>
      </c>
      <c r="L69" s="43" t="s">
        <v>64</v>
      </c>
      <c r="M69" s="44" t="s">
        <v>65</v>
      </c>
      <c r="N69" s="43" t="s">
        <v>66</v>
      </c>
      <c r="O69" s="205" t="s">
        <v>79</v>
      </c>
      <c r="P69" s="206"/>
      <c r="Q69" s="207" t="s">
        <v>67</v>
      </c>
      <c r="R69" s="208"/>
      <c r="S69" s="205" t="s">
        <v>7</v>
      </c>
      <c r="T69" s="209"/>
      <c r="U69" s="209"/>
      <c r="V69" s="210"/>
      <c r="W69" s="266" t="s">
        <v>77</v>
      </c>
      <c r="X69" s="267"/>
    </row>
    <row r="70" spans="1:24" ht="22.5" customHeight="1" thickTop="1" thickBot="1" x14ac:dyDescent="0.3">
      <c r="A70" s="22"/>
      <c r="B70" s="22"/>
      <c r="C70" s="215"/>
      <c r="D70" s="216"/>
      <c r="E70" s="216"/>
      <c r="F70" s="217"/>
      <c r="G70" s="46" t="s">
        <v>26</v>
      </c>
      <c r="H70" s="47" t="s">
        <v>60</v>
      </c>
      <c r="I70" s="46" t="s">
        <v>42</v>
      </c>
      <c r="J70" s="47" t="s">
        <v>24</v>
      </c>
      <c r="K70" s="46" t="s">
        <v>33</v>
      </c>
      <c r="L70" s="47" t="s">
        <v>43</v>
      </c>
      <c r="M70" s="46" t="s">
        <v>44</v>
      </c>
      <c r="N70" s="47" t="s">
        <v>45</v>
      </c>
      <c r="O70" s="46" t="s">
        <v>34</v>
      </c>
      <c r="P70" s="46" t="s">
        <v>35</v>
      </c>
      <c r="Q70" s="47" t="s">
        <v>36</v>
      </c>
      <c r="R70" s="47" t="s">
        <v>37</v>
      </c>
      <c r="S70" s="46" t="s">
        <v>38</v>
      </c>
      <c r="T70" s="46" t="s">
        <v>39</v>
      </c>
      <c r="U70" s="46" t="s">
        <v>40</v>
      </c>
      <c r="V70" s="48" t="s">
        <v>41</v>
      </c>
      <c r="W70" s="268"/>
      <c r="X70" s="269"/>
    </row>
    <row r="71" spans="1:24" ht="35.25" customHeight="1" thickTop="1" x14ac:dyDescent="0.25">
      <c r="A71" s="22"/>
      <c r="B71" s="22"/>
      <c r="C71" s="263" t="s">
        <v>108</v>
      </c>
      <c r="D71" s="264"/>
      <c r="E71" s="264"/>
      <c r="F71" s="265"/>
      <c r="G71" s="145"/>
      <c r="H71" s="146"/>
      <c r="I71" s="145"/>
      <c r="J71" s="146"/>
      <c r="K71" s="145"/>
      <c r="L71" s="146"/>
      <c r="M71" s="145"/>
      <c r="N71" s="146"/>
      <c r="O71" s="145"/>
      <c r="P71" s="145"/>
      <c r="Q71" s="146"/>
      <c r="R71" s="146"/>
      <c r="S71" s="145"/>
      <c r="T71" s="145"/>
      <c r="U71" s="145"/>
      <c r="V71" s="145"/>
      <c r="W71" s="261">
        <f>SUM(G71:V71)</f>
        <v>0</v>
      </c>
      <c r="X71" s="262"/>
    </row>
    <row r="72" spans="1:24" ht="34.5" customHeight="1" x14ac:dyDescent="0.25">
      <c r="A72" s="22"/>
      <c r="B72" s="22"/>
      <c r="C72" s="256" t="s">
        <v>109</v>
      </c>
      <c r="D72" s="257"/>
      <c r="E72" s="257"/>
      <c r="F72" s="258"/>
      <c r="G72" s="147"/>
      <c r="H72" s="148"/>
      <c r="I72" s="147"/>
      <c r="J72" s="148"/>
      <c r="K72" s="147"/>
      <c r="L72" s="148"/>
      <c r="M72" s="147"/>
      <c r="N72" s="148"/>
      <c r="O72" s="147"/>
      <c r="P72" s="147"/>
      <c r="Q72" s="148"/>
      <c r="R72" s="148"/>
      <c r="S72" s="147"/>
      <c r="T72" s="147"/>
      <c r="U72" s="147"/>
      <c r="V72" s="147"/>
      <c r="W72" s="244">
        <f>SUM(G72:V72)</f>
        <v>0</v>
      </c>
      <c r="X72" s="245"/>
    </row>
    <row r="73" spans="1:24" ht="37.5" customHeight="1" thickBot="1" x14ac:dyDescent="0.3">
      <c r="A73" s="22"/>
      <c r="B73" s="22"/>
      <c r="C73" s="196" t="s">
        <v>94</v>
      </c>
      <c r="D73" s="197"/>
      <c r="E73" s="197"/>
      <c r="F73" s="198"/>
      <c r="G73" s="49" t="e">
        <f>(G71/G72)*1000</f>
        <v>#DIV/0!</v>
      </c>
      <c r="H73" s="49" t="e">
        <f t="shared" ref="H73:V73" si="0">(H71/H72)*1000</f>
        <v>#DIV/0!</v>
      </c>
      <c r="I73" s="49" t="e">
        <f t="shared" si="0"/>
        <v>#DIV/0!</v>
      </c>
      <c r="J73" s="49" t="e">
        <f t="shared" si="0"/>
        <v>#DIV/0!</v>
      </c>
      <c r="K73" s="49" t="e">
        <f t="shared" si="0"/>
        <v>#DIV/0!</v>
      </c>
      <c r="L73" s="49" t="e">
        <f t="shared" si="0"/>
        <v>#DIV/0!</v>
      </c>
      <c r="M73" s="49" t="e">
        <f t="shared" si="0"/>
        <v>#DIV/0!</v>
      </c>
      <c r="N73" s="49" t="e">
        <f t="shared" si="0"/>
        <v>#DIV/0!</v>
      </c>
      <c r="O73" s="49" t="e">
        <f t="shared" si="0"/>
        <v>#DIV/0!</v>
      </c>
      <c r="P73" s="49" t="e">
        <f t="shared" si="0"/>
        <v>#DIV/0!</v>
      </c>
      <c r="Q73" s="49" t="e">
        <f t="shared" si="0"/>
        <v>#DIV/0!</v>
      </c>
      <c r="R73" s="49" t="e">
        <f t="shared" si="0"/>
        <v>#DIV/0!</v>
      </c>
      <c r="S73" s="49" t="e">
        <f t="shared" si="0"/>
        <v>#DIV/0!</v>
      </c>
      <c r="T73" s="49" t="e">
        <f t="shared" si="0"/>
        <v>#DIV/0!</v>
      </c>
      <c r="U73" s="49" t="e">
        <f t="shared" si="0"/>
        <v>#DIV/0!</v>
      </c>
      <c r="V73" s="49" t="e">
        <f t="shared" si="0"/>
        <v>#DIV/0!</v>
      </c>
      <c r="W73" s="194"/>
      <c r="X73" s="195"/>
    </row>
    <row r="74" spans="1:24" s="18" customFormat="1" ht="34.5" customHeight="1" thickTop="1" thickBot="1" x14ac:dyDescent="0.3">
      <c r="A74" s="34"/>
      <c r="B74" s="34"/>
      <c r="D74" s="50"/>
      <c r="E74" s="50"/>
      <c r="F74" s="50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199" t="s">
        <v>95</v>
      </c>
      <c r="T74" s="200"/>
      <c r="U74" s="200"/>
      <c r="V74" s="201"/>
      <c r="W74" s="254">
        <f>W71*0.9</f>
        <v>0</v>
      </c>
      <c r="X74" s="255"/>
    </row>
    <row r="75" spans="1:24" s="18" customFormat="1" ht="34.5" customHeight="1" thickTop="1" x14ac:dyDescent="0.25">
      <c r="A75" s="34"/>
      <c r="B75" s="34"/>
      <c r="D75" s="50"/>
      <c r="E75" s="50"/>
      <c r="F75" s="50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3"/>
      <c r="T75" s="53"/>
      <c r="U75" s="53"/>
      <c r="V75" s="53"/>
      <c r="W75" s="54"/>
      <c r="X75" s="54"/>
    </row>
    <row r="76" spans="1:24" s="18" customFormat="1" ht="34.5" customHeight="1" x14ac:dyDescent="0.25">
      <c r="A76" s="34"/>
      <c r="B76" s="34"/>
      <c r="D76" s="50"/>
      <c r="E76" s="50"/>
      <c r="F76" s="50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3"/>
      <c r="T76" s="53"/>
      <c r="U76" s="53"/>
      <c r="V76" s="53"/>
      <c r="W76" s="54"/>
      <c r="X76" s="54"/>
    </row>
    <row r="77" spans="1:24" s="18" customFormat="1" ht="34.5" customHeight="1" x14ac:dyDescent="0.25">
      <c r="A77" s="34"/>
      <c r="B77" s="34"/>
      <c r="D77" s="50"/>
      <c r="E77" s="50"/>
      <c r="F77" s="50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3"/>
      <c r="T77" s="53"/>
      <c r="U77" s="53"/>
      <c r="V77" s="53"/>
      <c r="W77" s="54"/>
      <c r="X77" s="54"/>
    </row>
    <row r="78" spans="1:24" s="18" customFormat="1" ht="34.5" customHeight="1" x14ac:dyDescent="0.25">
      <c r="A78" s="34"/>
      <c r="B78" s="34"/>
      <c r="D78" s="50"/>
      <c r="E78" s="50"/>
      <c r="F78" s="50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3"/>
      <c r="T78" s="53"/>
      <c r="U78" s="53"/>
      <c r="V78" s="53"/>
      <c r="W78" s="54"/>
      <c r="X78" s="54"/>
    </row>
    <row r="79" spans="1:24" s="18" customFormat="1" ht="34.5" customHeight="1" x14ac:dyDescent="0.25">
      <c r="A79" s="34"/>
      <c r="B79" s="34"/>
      <c r="D79" s="50"/>
      <c r="E79" s="50"/>
      <c r="F79" s="50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3"/>
      <c r="T79" s="53"/>
      <c r="U79" s="53"/>
      <c r="V79" s="53"/>
      <c r="W79" s="54"/>
      <c r="X79" s="54"/>
    </row>
    <row r="80" spans="1:24" ht="15" x14ac:dyDescent="0.25">
      <c r="A80" s="22"/>
      <c r="B80" s="22"/>
      <c r="C80" s="55"/>
      <c r="D80" s="55"/>
      <c r="E80" s="55"/>
      <c r="F80" s="55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</row>
    <row r="81" spans="1:24" ht="29.25" thickBot="1" x14ac:dyDescent="0.5">
      <c r="A81" s="22"/>
      <c r="B81" s="22"/>
      <c r="C81" s="56" t="s">
        <v>68</v>
      </c>
      <c r="D81" s="22"/>
      <c r="E81" s="22"/>
      <c r="F81" s="22"/>
      <c r="G81" s="22"/>
      <c r="H81" s="22"/>
      <c r="I81" s="22"/>
      <c r="J81" s="22"/>
      <c r="K81" s="22"/>
      <c r="L81" s="22"/>
      <c r="M81" s="57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</row>
    <row r="82" spans="1:24" ht="15" customHeight="1" thickTop="1" x14ac:dyDescent="0.25">
      <c r="A82" s="22"/>
      <c r="B82" s="22"/>
      <c r="C82" s="184" t="s">
        <v>80</v>
      </c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6"/>
      <c r="W82" s="59"/>
      <c r="X82" s="59"/>
    </row>
    <row r="83" spans="1:24" ht="15.75" customHeight="1" thickBot="1" x14ac:dyDescent="0.3">
      <c r="A83" s="22"/>
      <c r="B83" s="22"/>
      <c r="C83" s="187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9"/>
      <c r="W83" s="59"/>
      <c r="X83" s="59"/>
    </row>
    <row r="84" spans="1:24" ht="28.5" customHeight="1" thickTop="1" thickBot="1" x14ac:dyDescent="0.3">
      <c r="A84" s="22"/>
      <c r="B84" s="58"/>
      <c r="C84" s="212"/>
      <c r="D84" s="213"/>
      <c r="E84" s="213"/>
      <c r="F84" s="214"/>
      <c r="G84" s="60" t="s">
        <v>78</v>
      </c>
      <c r="H84" s="61" t="s">
        <v>61</v>
      </c>
      <c r="I84" s="44" t="s">
        <v>62</v>
      </c>
      <c r="J84" s="45" t="s">
        <v>49</v>
      </c>
      <c r="K84" s="44" t="s">
        <v>63</v>
      </c>
      <c r="L84" s="43" t="s">
        <v>64</v>
      </c>
      <c r="M84" s="44" t="s">
        <v>65</v>
      </c>
      <c r="N84" s="43" t="s">
        <v>66</v>
      </c>
      <c r="O84" s="205" t="s">
        <v>79</v>
      </c>
      <c r="P84" s="206"/>
      <c r="Q84" s="207" t="s">
        <v>67</v>
      </c>
      <c r="R84" s="208"/>
      <c r="S84" s="205" t="s">
        <v>7</v>
      </c>
      <c r="T84" s="209"/>
      <c r="U84" s="209"/>
      <c r="V84" s="210"/>
      <c r="W84" s="211"/>
      <c r="X84" s="211"/>
    </row>
    <row r="85" spans="1:24" ht="15" customHeight="1" thickTop="1" thickBot="1" x14ac:dyDescent="0.3">
      <c r="A85" s="22"/>
      <c r="B85" s="58"/>
      <c r="C85" s="215"/>
      <c r="D85" s="216"/>
      <c r="E85" s="216"/>
      <c r="F85" s="217"/>
      <c r="G85" s="62" t="s">
        <v>26</v>
      </c>
      <c r="H85" s="63" t="s">
        <v>60</v>
      </c>
      <c r="I85" s="46" t="s">
        <v>42</v>
      </c>
      <c r="J85" s="47" t="s">
        <v>24</v>
      </c>
      <c r="K85" s="46" t="s">
        <v>33</v>
      </c>
      <c r="L85" s="47" t="s">
        <v>43</v>
      </c>
      <c r="M85" s="46" t="s">
        <v>44</v>
      </c>
      <c r="N85" s="47" t="s">
        <v>45</v>
      </c>
      <c r="O85" s="64" t="s">
        <v>34</v>
      </c>
      <c r="P85" s="64" t="s">
        <v>35</v>
      </c>
      <c r="Q85" s="47" t="s">
        <v>36</v>
      </c>
      <c r="R85" s="47" t="s">
        <v>37</v>
      </c>
      <c r="S85" s="46" t="s">
        <v>38</v>
      </c>
      <c r="T85" s="46" t="s">
        <v>39</v>
      </c>
      <c r="U85" s="46" t="s">
        <v>40</v>
      </c>
      <c r="V85" s="48" t="s">
        <v>41</v>
      </c>
      <c r="W85" s="211"/>
      <c r="X85" s="211"/>
    </row>
    <row r="86" spans="1:24" ht="20.25" customHeight="1" thickTop="1" thickBot="1" x14ac:dyDescent="0.3">
      <c r="A86" s="22"/>
      <c r="B86" s="58"/>
      <c r="C86" s="202" t="s">
        <v>58</v>
      </c>
      <c r="D86" s="203"/>
      <c r="E86" s="203"/>
      <c r="F86" s="204"/>
      <c r="G86" s="65" t="s">
        <v>14</v>
      </c>
      <c r="H86" s="66" t="s">
        <v>14</v>
      </c>
      <c r="I86" s="67" t="s">
        <v>14</v>
      </c>
      <c r="J86" s="66" t="s">
        <v>14</v>
      </c>
      <c r="K86" s="67" t="s">
        <v>14</v>
      </c>
      <c r="L86" s="66" t="s">
        <v>14</v>
      </c>
      <c r="M86" s="68" t="s">
        <v>14</v>
      </c>
      <c r="N86" s="66" t="s">
        <v>14</v>
      </c>
      <c r="O86" s="69" t="s">
        <v>14</v>
      </c>
      <c r="P86" s="67" t="s">
        <v>14</v>
      </c>
      <c r="Q86" s="70" t="s">
        <v>14</v>
      </c>
      <c r="R86" s="66" t="s">
        <v>14</v>
      </c>
      <c r="S86" s="68" t="s">
        <v>14</v>
      </c>
      <c r="T86" s="67" t="s">
        <v>14</v>
      </c>
      <c r="U86" s="68" t="s">
        <v>14</v>
      </c>
      <c r="V86" s="67" t="s">
        <v>14</v>
      </c>
      <c r="W86" s="211"/>
      <c r="X86" s="211"/>
    </row>
    <row r="87" spans="1:24" ht="44.25" customHeight="1" thickTop="1" thickBot="1" x14ac:dyDescent="0.3">
      <c r="A87" s="22"/>
      <c r="B87" s="363" t="s">
        <v>82</v>
      </c>
      <c r="C87" s="379" t="s">
        <v>86</v>
      </c>
      <c r="D87" s="380"/>
      <c r="E87" s="381"/>
      <c r="F87" s="242"/>
      <c r="G87" s="149"/>
      <c r="H87" s="150"/>
      <c r="I87" s="151"/>
      <c r="J87" s="152"/>
      <c r="K87" s="153"/>
      <c r="L87" s="154"/>
      <c r="M87" s="155"/>
      <c r="N87" s="152"/>
      <c r="O87" s="155"/>
      <c r="P87" s="156"/>
      <c r="Q87" s="157"/>
      <c r="R87" s="158"/>
      <c r="S87" s="155"/>
      <c r="T87" s="156"/>
      <c r="U87" s="155"/>
      <c r="V87" s="151"/>
      <c r="W87" s="183"/>
      <c r="X87" s="183"/>
    </row>
    <row r="88" spans="1:24" ht="33.75" customHeight="1" thickTop="1" thickBot="1" x14ac:dyDescent="0.3">
      <c r="A88" s="22"/>
      <c r="B88" s="364"/>
      <c r="C88" s="366" t="s">
        <v>96</v>
      </c>
      <c r="D88" s="367"/>
      <c r="E88" s="368"/>
      <c r="F88" s="242"/>
      <c r="G88" s="159"/>
      <c r="H88" s="150"/>
      <c r="I88" s="151"/>
      <c r="J88" s="152"/>
      <c r="K88" s="153"/>
      <c r="L88" s="160"/>
      <c r="M88" s="161"/>
      <c r="N88" s="152"/>
      <c r="O88" s="161"/>
      <c r="P88" s="151"/>
      <c r="Q88" s="157"/>
      <c r="R88" s="160"/>
      <c r="S88" s="161"/>
      <c r="T88" s="151"/>
      <c r="U88" s="161"/>
      <c r="V88" s="151"/>
      <c r="W88" s="183"/>
      <c r="X88" s="183"/>
    </row>
    <row r="89" spans="1:24" ht="30.75" customHeight="1" thickTop="1" thickBot="1" x14ac:dyDescent="0.3">
      <c r="A89" s="22"/>
      <c r="B89" s="364"/>
      <c r="C89" s="366" t="s">
        <v>9</v>
      </c>
      <c r="D89" s="367"/>
      <c r="E89" s="368"/>
      <c r="F89" s="242"/>
      <c r="G89" s="159"/>
      <c r="H89" s="150"/>
      <c r="I89" s="151"/>
      <c r="J89" s="152"/>
      <c r="K89" s="153"/>
      <c r="L89" s="160"/>
      <c r="M89" s="161"/>
      <c r="N89" s="152"/>
      <c r="O89" s="161"/>
      <c r="P89" s="151"/>
      <c r="Q89" s="157"/>
      <c r="R89" s="160"/>
      <c r="S89" s="161"/>
      <c r="T89" s="151"/>
      <c r="U89" s="161"/>
      <c r="V89" s="151"/>
      <c r="W89" s="183"/>
      <c r="X89" s="183"/>
    </row>
    <row r="90" spans="1:24" ht="45.75" customHeight="1" thickTop="1" thickBot="1" x14ac:dyDescent="0.3">
      <c r="A90" s="22"/>
      <c r="B90" s="364"/>
      <c r="C90" s="366" t="s">
        <v>11</v>
      </c>
      <c r="D90" s="367"/>
      <c r="E90" s="368"/>
      <c r="F90" s="242"/>
      <c r="G90" s="159"/>
      <c r="H90" s="150"/>
      <c r="I90" s="151"/>
      <c r="J90" s="152"/>
      <c r="K90" s="153"/>
      <c r="L90" s="160"/>
      <c r="M90" s="161"/>
      <c r="N90" s="152"/>
      <c r="O90" s="161"/>
      <c r="P90" s="151"/>
      <c r="Q90" s="157"/>
      <c r="R90" s="160"/>
      <c r="S90" s="161"/>
      <c r="T90" s="151"/>
      <c r="U90" s="161"/>
      <c r="V90" s="151"/>
      <c r="W90" s="183"/>
      <c r="X90" s="183"/>
    </row>
    <row r="91" spans="1:24" ht="37.5" customHeight="1" thickTop="1" thickBot="1" x14ac:dyDescent="0.3">
      <c r="A91" s="22"/>
      <c r="B91" s="364"/>
      <c r="C91" s="251" t="s">
        <v>10</v>
      </c>
      <c r="D91" s="252"/>
      <c r="E91" s="253"/>
      <c r="F91" s="242"/>
      <c r="G91" s="162"/>
      <c r="H91" s="150"/>
      <c r="I91" s="163"/>
      <c r="J91" s="164"/>
      <c r="K91" s="165"/>
      <c r="L91" s="150"/>
      <c r="M91" s="166"/>
      <c r="N91" s="164"/>
      <c r="O91" s="166"/>
      <c r="P91" s="163"/>
      <c r="Q91" s="167"/>
      <c r="R91" s="150"/>
      <c r="S91" s="166"/>
      <c r="T91" s="163"/>
      <c r="U91" s="166"/>
      <c r="V91" s="163"/>
      <c r="W91" s="183"/>
      <c r="X91" s="183"/>
    </row>
    <row r="92" spans="1:24" ht="24.75" customHeight="1" thickTop="1" thickBot="1" x14ac:dyDescent="0.3">
      <c r="A92" s="22"/>
      <c r="B92" s="365"/>
      <c r="C92" s="239"/>
      <c r="D92" s="240"/>
      <c r="E92" s="240"/>
      <c r="F92" s="241"/>
      <c r="G92" s="237">
        <f t="shared" ref="G92:V92" si="1">SUM(G87:G91)</f>
        <v>0</v>
      </c>
      <c r="H92" s="190">
        <f t="shared" si="1"/>
        <v>0</v>
      </c>
      <c r="I92" s="190">
        <f t="shared" si="1"/>
        <v>0</v>
      </c>
      <c r="J92" s="190">
        <f t="shared" si="1"/>
        <v>0</v>
      </c>
      <c r="K92" s="190">
        <f t="shared" si="1"/>
        <v>0</v>
      </c>
      <c r="L92" s="190">
        <f t="shared" si="1"/>
        <v>0</v>
      </c>
      <c r="M92" s="190">
        <f t="shared" si="1"/>
        <v>0</v>
      </c>
      <c r="N92" s="190">
        <f t="shared" si="1"/>
        <v>0</v>
      </c>
      <c r="O92" s="190">
        <f t="shared" si="1"/>
        <v>0</v>
      </c>
      <c r="P92" s="190">
        <f t="shared" si="1"/>
        <v>0</v>
      </c>
      <c r="Q92" s="190">
        <f t="shared" si="1"/>
        <v>0</v>
      </c>
      <c r="R92" s="190">
        <f t="shared" si="1"/>
        <v>0</v>
      </c>
      <c r="S92" s="190">
        <f t="shared" si="1"/>
        <v>0</v>
      </c>
      <c r="T92" s="190">
        <f t="shared" si="1"/>
        <v>0</v>
      </c>
      <c r="U92" s="190">
        <f t="shared" si="1"/>
        <v>0</v>
      </c>
      <c r="V92" s="219">
        <f t="shared" si="1"/>
        <v>0</v>
      </c>
      <c r="W92" s="218"/>
      <c r="X92" s="218"/>
    </row>
    <row r="93" spans="1:24" ht="24.75" thickTop="1" thickBot="1" x14ac:dyDescent="0.3">
      <c r="A93" s="22"/>
      <c r="B93" s="369"/>
      <c r="C93" s="370"/>
      <c r="D93" s="370"/>
      <c r="E93" s="370"/>
      <c r="F93" s="181" t="s">
        <v>85</v>
      </c>
      <c r="G93" s="238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220"/>
      <c r="W93" s="74"/>
      <c r="X93" s="74"/>
    </row>
    <row r="94" spans="1:24" ht="48" customHeight="1" thickTop="1" thickBot="1" x14ac:dyDescent="0.3">
      <c r="A94" s="22"/>
      <c r="B94" s="75" t="s">
        <v>81</v>
      </c>
      <c r="C94" s="371" t="s">
        <v>20</v>
      </c>
      <c r="D94" s="372"/>
      <c r="E94" s="372"/>
      <c r="F94" s="168"/>
      <c r="G94" s="76" t="e">
        <f>$F94/$W$74</f>
        <v>#DIV/0!</v>
      </c>
      <c r="H94" s="77" t="e">
        <f>$F94/$W$74</f>
        <v>#DIV/0!</v>
      </c>
      <c r="I94" s="76" t="e">
        <f>F94/W74</f>
        <v>#DIV/0!</v>
      </c>
      <c r="J94" s="77" t="e">
        <f>F94/W74</f>
        <v>#DIV/0!</v>
      </c>
      <c r="K94" s="78" t="e">
        <f>F94/W74</f>
        <v>#DIV/0!</v>
      </c>
      <c r="L94" s="77" t="e">
        <f>F94/W74</f>
        <v>#DIV/0!</v>
      </c>
      <c r="M94" s="78" t="e">
        <f>F94/W74</f>
        <v>#DIV/0!</v>
      </c>
      <c r="N94" s="77" t="e">
        <f>F94/W74</f>
        <v>#DIV/0!</v>
      </c>
      <c r="O94" s="78" t="e">
        <f>F94/W74</f>
        <v>#DIV/0!</v>
      </c>
      <c r="P94" s="76" t="e">
        <f>F94/W74</f>
        <v>#DIV/0!</v>
      </c>
      <c r="Q94" s="79" t="e">
        <f>F94/W74</f>
        <v>#DIV/0!</v>
      </c>
      <c r="R94" s="77" t="e">
        <f>F94/W74</f>
        <v>#DIV/0!</v>
      </c>
      <c r="S94" s="78" t="e">
        <f>F94/W74</f>
        <v>#DIV/0!</v>
      </c>
      <c r="T94" s="76" t="e">
        <f>F94/W74</f>
        <v>#DIV/0!</v>
      </c>
      <c r="U94" s="78" t="e">
        <f>F94/W74</f>
        <v>#DIV/0!</v>
      </c>
      <c r="V94" s="76" t="e">
        <f>F94/W74</f>
        <v>#DIV/0!</v>
      </c>
      <c r="W94" s="183"/>
      <c r="X94" s="183"/>
    </row>
    <row r="95" spans="1:24" ht="36" customHeight="1" thickTop="1" thickBot="1" x14ac:dyDescent="0.3">
      <c r="A95" s="22"/>
      <c r="B95" s="360" t="s">
        <v>83</v>
      </c>
      <c r="C95" s="373" t="s">
        <v>69</v>
      </c>
      <c r="D95" s="374"/>
      <c r="E95" s="375"/>
      <c r="F95" s="169"/>
      <c r="G95" s="80" t="e">
        <f>$F95/$W$74</f>
        <v>#DIV/0!</v>
      </c>
      <c r="H95" s="81" t="e">
        <f>F95/W74</f>
        <v>#DIV/0!</v>
      </c>
      <c r="I95" s="80" t="e">
        <f>F95/W74</f>
        <v>#DIV/0!</v>
      </c>
      <c r="J95" s="81" t="e">
        <f>F95/W74</f>
        <v>#DIV/0!</v>
      </c>
      <c r="K95" s="82" t="e">
        <f>F95/W74</f>
        <v>#DIV/0!</v>
      </c>
      <c r="L95" s="81" t="e">
        <f>F95/W74</f>
        <v>#DIV/0!</v>
      </c>
      <c r="M95" s="82" t="e">
        <f>F95/W74</f>
        <v>#DIV/0!</v>
      </c>
      <c r="N95" s="81" t="e">
        <f>F95/W74</f>
        <v>#DIV/0!</v>
      </c>
      <c r="O95" s="82" t="e">
        <f>F95/W74</f>
        <v>#DIV/0!</v>
      </c>
      <c r="P95" s="80" t="e">
        <f>F95/W74</f>
        <v>#DIV/0!</v>
      </c>
      <c r="Q95" s="83" t="e">
        <f>F95/W74</f>
        <v>#DIV/0!</v>
      </c>
      <c r="R95" s="81" t="e">
        <f>F95/W74</f>
        <v>#DIV/0!</v>
      </c>
      <c r="S95" s="82" t="e">
        <f>F95/W74</f>
        <v>#DIV/0!</v>
      </c>
      <c r="T95" s="80" t="e">
        <f>F95/W74</f>
        <v>#DIV/0!</v>
      </c>
      <c r="U95" s="82" t="e">
        <f>F95/W74</f>
        <v>#DIV/0!</v>
      </c>
      <c r="V95" s="80" t="e">
        <f>F95/W74</f>
        <v>#DIV/0!</v>
      </c>
      <c r="W95" s="183"/>
      <c r="X95" s="183"/>
    </row>
    <row r="96" spans="1:24" ht="47.25" customHeight="1" thickTop="1" thickBot="1" x14ac:dyDescent="0.3">
      <c r="A96" s="22"/>
      <c r="B96" s="361"/>
      <c r="C96" s="376" t="s">
        <v>13</v>
      </c>
      <c r="D96" s="377"/>
      <c r="E96" s="378"/>
      <c r="F96" s="170"/>
      <c r="G96" s="72" t="e">
        <f>$F96/$W$74</f>
        <v>#DIV/0!</v>
      </c>
      <c r="H96" s="84" t="e">
        <f>F96/W74</f>
        <v>#DIV/0!</v>
      </c>
      <c r="I96" s="72" t="e">
        <f>F96/W74</f>
        <v>#DIV/0!</v>
      </c>
      <c r="J96" s="84" t="e">
        <f>F96/W74</f>
        <v>#DIV/0!</v>
      </c>
      <c r="K96" s="85" t="e">
        <f>F96/W74</f>
        <v>#DIV/0!</v>
      </c>
      <c r="L96" s="84" t="e">
        <f>F96/W74</f>
        <v>#DIV/0!</v>
      </c>
      <c r="M96" s="85" t="e">
        <f>F96/W74</f>
        <v>#DIV/0!</v>
      </c>
      <c r="N96" s="84" t="e">
        <f>F96/W74</f>
        <v>#DIV/0!</v>
      </c>
      <c r="O96" s="85" t="e">
        <f>F96/W74</f>
        <v>#DIV/0!</v>
      </c>
      <c r="P96" s="72" t="e">
        <f>F96/W74</f>
        <v>#DIV/0!</v>
      </c>
      <c r="Q96" s="86" t="e">
        <f>F96/W74</f>
        <v>#DIV/0!</v>
      </c>
      <c r="R96" s="84" t="e">
        <f>F96/W74</f>
        <v>#DIV/0!</v>
      </c>
      <c r="S96" s="85" t="e">
        <f>F96/W74</f>
        <v>#DIV/0!</v>
      </c>
      <c r="T96" s="72" t="e">
        <f>F96/W74</f>
        <v>#DIV/0!</v>
      </c>
      <c r="U96" s="85" t="e">
        <f>F96/W74</f>
        <v>#DIV/0!</v>
      </c>
      <c r="V96" s="72" t="e">
        <f>F96/W74</f>
        <v>#DIV/0!</v>
      </c>
      <c r="W96" s="183"/>
      <c r="X96" s="183"/>
    </row>
    <row r="97" spans="1:24" ht="61.5" customHeight="1" thickTop="1" thickBot="1" x14ac:dyDescent="0.3">
      <c r="A97" s="22"/>
      <c r="B97" s="362"/>
      <c r="C97" s="357" t="s">
        <v>12</v>
      </c>
      <c r="D97" s="358"/>
      <c r="E97" s="359"/>
      <c r="F97" s="171"/>
      <c r="G97" s="73" t="e">
        <f>$F97/$W$74</f>
        <v>#DIV/0!</v>
      </c>
      <c r="H97" s="87" t="e">
        <f>F97/W74</f>
        <v>#DIV/0!</v>
      </c>
      <c r="I97" s="73" t="e">
        <f>F97/W74</f>
        <v>#DIV/0!</v>
      </c>
      <c r="J97" s="87" t="e">
        <f>F97/W74</f>
        <v>#DIV/0!</v>
      </c>
      <c r="K97" s="88" t="e">
        <f>F97/W74</f>
        <v>#DIV/0!</v>
      </c>
      <c r="L97" s="87" t="e">
        <f>F97/W74</f>
        <v>#DIV/0!</v>
      </c>
      <c r="M97" s="88" t="e">
        <f>F97/W74</f>
        <v>#DIV/0!</v>
      </c>
      <c r="N97" s="87" t="e">
        <f>F97/W74</f>
        <v>#DIV/0!</v>
      </c>
      <c r="O97" s="89" t="e">
        <f>F97/W74</f>
        <v>#DIV/0!</v>
      </c>
      <c r="P97" s="73" t="e">
        <f>F97/W74</f>
        <v>#DIV/0!</v>
      </c>
      <c r="Q97" s="90" t="e">
        <f>F97/W74</f>
        <v>#DIV/0!</v>
      </c>
      <c r="R97" s="91" t="e">
        <f>F97/W74</f>
        <v>#DIV/0!</v>
      </c>
      <c r="S97" s="89" t="e">
        <f>F97/W74</f>
        <v>#DIV/0!</v>
      </c>
      <c r="T97" s="73" t="e">
        <f>F97/W74</f>
        <v>#DIV/0!</v>
      </c>
      <c r="U97" s="89" t="e">
        <f>F97/W74</f>
        <v>#DIV/0!</v>
      </c>
      <c r="V97" s="73" t="e">
        <f>F97/W74</f>
        <v>#DIV/0!</v>
      </c>
      <c r="W97" s="183"/>
      <c r="X97" s="183"/>
    </row>
    <row r="98" spans="1:24" ht="37.5" customHeight="1" thickTop="1" thickBot="1" x14ac:dyDescent="0.3">
      <c r="A98" s="22"/>
      <c r="B98" s="92"/>
      <c r="C98" s="93"/>
      <c r="D98" s="93"/>
      <c r="E98" s="180" t="s">
        <v>111</v>
      </c>
      <c r="F98" s="179">
        <f>SUM(F95:F97)</f>
        <v>0</v>
      </c>
      <c r="G98" s="306" t="e">
        <f t="shared" ref="G98:U98" si="2">SUM(G87:G97)-G92</f>
        <v>#DIV/0!</v>
      </c>
      <c r="H98" s="306" t="e">
        <f t="shared" si="2"/>
        <v>#DIV/0!</v>
      </c>
      <c r="I98" s="306" t="e">
        <f t="shared" si="2"/>
        <v>#DIV/0!</v>
      </c>
      <c r="J98" s="306" t="e">
        <f t="shared" si="2"/>
        <v>#DIV/0!</v>
      </c>
      <c r="K98" s="246" t="e">
        <f t="shared" si="2"/>
        <v>#DIV/0!</v>
      </c>
      <c r="L98" s="306" t="e">
        <f t="shared" si="2"/>
        <v>#DIV/0!</v>
      </c>
      <c r="M98" s="246" t="e">
        <f t="shared" si="2"/>
        <v>#DIV/0!</v>
      </c>
      <c r="N98" s="306" t="e">
        <f t="shared" si="2"/>
        <v>#DIV/0!</v>
      </c>
      <c r="O98" s="246" t="e">
        <f t="shared" si="2"/>
        <v>#DIV/0!</v>
      </c>
      <c r="P98" s="306" t="e">
        <f t="shared" si="2"/>
        <v>#DIV/0!</v>
      </c>
      <c r="Q98" s="246" t="e">
        <f t="shared" si="2"/>
        <v>#DIV/0!</v>
      </c>
      <c r="R98" s="306" t="e">
        <f t="shared" si="2"/>
        <v>#DIV/0!</v>
      </c>
      <c r="S98" s="246" t="e">
        <f t="shared" si="2"/>
        <v>#DIV/0!</v>
      </c>
      <c r="T98" s="306" t="e">
        <f t="shared" si="2"/>
        <v>#DIV/0!</v>
      </c>
      <c r="U98" s="246" t="e">
        <f t="shared" si="2"/>
        <v>#DIV/0!</v>
      </c>
      <c r="V98" s="306" t="e">
        <f>SUM(V87:V97)-V92</f>
        <v>#DIV/0!</v>
      </c>
      <c r="W98" s="71"/>
      <c r="X98" s="71"/>
    </row>
    <row r="99" spans="1:24" ht="24.75" thickTop="1" thickBot="1" x14ac:dyDescent="0.3">
      <c r="A99" s="22"/>
      <c r="B99" s="22"/>
      <c r="C99" s="17"/>
      <c r="D99" s="94"/>
      <c r="E99" s="351" t="s">
        <v>99</v>
      </c>
      <c r="F99" s="352"/>
      <c r="G99" s="307"/>
      <c r="H99" s="307"/>
      <c r="I99" s="307"/>
      <c r="J99" s="307"/>
      <c r="K99" s="247"/>
      <c r="L99" s="307"/>
      <c r="M99" s="247"/>
      <c r="N99" s="307"/>
      <c r="O99" s="247"/>
      <c r="P99" s="307"/>
      <c r="Q99" s="247"/>
      <c r="R99" s="307"/>
      <c r="S99" s="247"/>
      <c r="T99" s="307"/>
      <c r="U99" s="247"/>
      <c r="V99" s="307"/>
      <c r="W99" s="312"/>
      <c r="X99" s="312"/>
    </row>
    <row r="100" spans="1:24" s="18" customFormat="1" ht="24" thickTop="1" x14ac:dyDescent="0.25">
      <c r="A100" s="34"/>
      <c r="B100" s="34"/>
      <c r="C100" s="94"/>
      <c r="D100" s="94"/>
      <c r="E100" s="94"/>
      <c r="F100" s="96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5"/>
      <c r="X100" s="95"/>
    </row>
    <row r="101" spans="1:24" s="18" customFormat="1" ht="28.5" x14ac:dyDescent="0.45">
      <c r="A101" s="34"/>
      <c r="B101" s="34"/>
      <c r="C101" s="94"/>
      <c r="D101" s="94"/>
      <c r="E101" s="94"/>
      <c r="F101" s="96"/>
      <c r="G101" s="97"/>
      <c r="H101" s="97"/>
      <c r="I101" s="97"/>
      <c r="J101" s="97"/>
      <c r="K101" s="97"/>
      <c r="L101" s="97"/>
      <c r="M101" s="56" t="s">
        <v>101</v>
      </c>
      <c r="N101" s="97"/>
      <c r="O101" s="97"/>
      <c r="P101" s="97"/>
      <c r="Q101" s="97"/>
      <c r="R101" s="97"/>
      <c r="S101" s="97"/>
      <c r="T101" s="97"/>
      <c r="U101" s="97"/>
      <c r="V101" s="97"/>
      <c r="W101" s="95"/>
      <c r="X101" s="95"/>
    </row>
    <row r="102" spans="1:24" s="99" customFormat="1" x14ac:dyDescent="0.2">
      <c r="A102" s="98"/>
      <c r="G102" s="99" t="s">
        <v>25</v>
      </c>
      <c r="H102" s="99" t="s">
        <v>30</v>
      </c>
      <c r="I102" s="99" t="s">
        <v>31</v>
      </c>
      <c r="J102" s="99" t="s">
        <v>49</v>
      </c>
      <c r="K102" s="99" t="s">
        <v>29</v>
      </c>
      <c r="L102" s="99" t="s">
        <v>28</v>
      </c>
      <c r="M102" s="99" t="s">
        <v>27</v>
      </c>
      <c r="N102" s="99" t="s">
        <v>23</v>
      </c>
      <c r="O102" s="99" t="s">
        <v>50</v>
      </c>
      <c r="P102" s="99" t="s">
        <v>50</v>
      </c>
      <c r="Q102" s="99" t="s">
        <v>51</v>
      </c>
      <c r="R102" s="99" t="s">
        <v>51</v>
      </c>
      <c r="S102" s="99" t="s">
        <v>52</v>
      </c>
      <c r="T102" s="99" t="s">
        <v>53</v>
      </c>
      <c r="U102" s="99" t="s">
        <v>54</v>
      </c>
      <c r="V102" s="99" t="s">
        <v>55</v>
      </c>
    </row>
    <row r="103" spans="1:24" ht="28.5" customHeight="1" thickBot="1" x14ac:dyDescent="0.5">
      <c r="G103" s="56" t="s">
        <v>17</v>
      </c>
    </row>
    <row r="104" spans="1:24" ht="39.75" customHeight="1" thickTop="1" thickBot="1" x14ac:dyDescent="0.25">
      <c r="G104" s="354" t="s">
        <v>90</v>
      </c>
      <c r="H104" s="355"/>
      <c r="I104" s="355"/>
      <c r="J104" s="356"/>
    </row>
    <row r="105" spans="1:24" ht="54.75" customHeight="1" thickTop="1" thickBot="1" x14ac:dyDescent="0.25">
      <c r="G105" s="311" t="s">
        <v>84</v>
      </c>
      <c r="H105" s="334" t="s">
        <v>89</v>
      </c>
      <c r="I105" s="334" t="s">
        <v>88</v>
      </c>
      <c r="J105" s="353" t="s">
        <v>87</v>
      </c>
    </row>
    <row r="106" spans="1:24" ht="50.25" customHeight="1" thickTop="1" thickBot="1" x14ac:dyDescent="0.25">
      <c r="G106" s="311"/>
      <c r="H106" s="335"/>
      <c r="I106" s="334"/>
      <c r="J106" s="353"/>
    </row>
    <row r="107" spans="1:24" ht="27" customHeight="1" thickTop="1" thickBot="1" x14ac:dyDescent="0.25">
      <c r="G107" s="100">
        <f>IF(G92&gt;0,G92,0)</f>
        <v>0</v>
      </c>
      <c r="H107" s="101">
        <f ca="1">IF($G$92=$G107,SUMIF($G$92:$V$92,$G$92,$G$71:$G$71)*0.9,0)</f>
        <v>0</v>
      </c>
      <c r="I107" s="102">
        <f t="shared" ref="I107:I122" ca="1" si="3">$G107*$H107</f>
        <v>0</v>
      </c>
      <c r="J107" s="103" t="e">
        <f t="shared" ref="J107:J122" ca="1" si="4">(($F$94+$F$95+$F$96+$F$97)/$W$74+$G107)*$H107</f>
        <v>#DIV/0!</v>
      </c>
    </row>
    <row r="108" spans="1:24" ht="33" customHeight="1" thickTop="1" thickBot="1" x14ac:dyDescent="0.25">
      <c r="G108" s="104">
        <f>IF(G92=H92,0,H92)</f>
        <v>0</v>
      </c>
      <c r="H108" s="105">
        <f ca="1">IF(H$92=$G108,SUMIF($G$92:$V$92,H$92,$G$71:$G$71)*0.9,0)</f>
        <v>0</v>
      </c>
      <c r="I108" s="106">
        <f t="shared" ca="1" si="3"/>
        <v>0</v>
      </c>
      <c r="J108" s="107" t="e">
        <f t="shared" ca="1" si="4"/>
        <v>#DIV/0!</v>
      </c>
    </row>
    <row r="109" spans="1:24" ht="30" customHeight="1" thickTop="1" thickBot="1" x14ac:dyDescent="0.25">
      <c r="G109" s="100">
        <f>IF(OR(G92=I92,H92=I92),0,I92)</f>
        <v>0</v>
      </c>
      <c r="H109" s="101">
        <f ca="1">IF(I$92=$G109,SUMIF($G$92:$V$92,I$92,$G$71:$G$71)*0.9,0)</f>
        <v>0</v>
      </c>
      <c r="I109" s="102">
        <f t="shared" ca="1" si="3"/>
        <v>0</v>
      </c>
      <c r="J109" s="103" t="e">
        <f t="shared" ca="1" si="4"/>
        <v>#DIV/0!</v>
      </c>
    </row>
    <row r="110" spans="1:24" ht="28.5" customHeight="1" thickTop="1" thickBot="1" x14ac:dyDescent="0.25">
      <c r="G110" s="104">
        <f>IF(OR(G92=J92,H92=J92,I92=J92),0,J92)</f>
        <v>0</v>
      </c>
      <c r="H110" s="105">
        <f ca="1">IF(J$92=$G110,SUMIF($G$92:$V$92,J$92,$G$71:$G$71)*0.9,0)</f>
        <v>0</v>
      </c>
      <c r="I110" s="106">
        <f t="shared" ca="1" si="3"/>
        <v>0</v>
      </c>
      <c r="J110" s="107" t="e">
        <f t="shared" ca="1" si="4"/>
        <v>#DIV/0!</v>
      </c>
    </row>
    <row r="111" spans="1:24" ht="27.75" customHeight="1" thickTop="1" thickBot="1" x14ac:dyDescent="0.25">
      <c r="G111" s="100">
        <f>IF(OR(G92=K92,H92=K92,I92=K92,J92=K92),0,K92)</f>
        <v>0</v>
      </c>
      <c r="H111" s="101">
        <f ca="1">IF(K$92=$G111,SUMIF($G$92:$V$92,K$92,$G$71:$G$71)*0.9,0)</f>
        <v>0</v>
      </c>
      <c r="I111" s="102">
        <f t="shared" ca="1" si="3"/>
        <v>0</v>
      </c>
      <c r="J111" s="103" t="e">
        <f t="shared" ca="1" si="4"/>
        <v>#DIV/0!</v>
      </c>
    </row>
    <row r="112" spans="1:24" ht="28.5" customHeight="1" thickTop="1" thickBot="1" x14ac:dyDescent="0.25">
      <c r="G112" s="104">
        <f>IF(OR($G$92=L92,H92=L92,I92=L92,J92=L92,K92=L92),0,L92)</f>
        <v>0</v>
      </c>
      <c r="H112" s="105">
        <f ca="1">IF(L$92=$G112,SUMIF($G$92:$V$92,L$92,$G$71:$G$71)*0.9,0)</f>
        <v>0</v>
      </c>
      <c r="I112" s="106">
        <f t="shared" ca="1" si="3"/>
        <v>0</v>
      </c>
      <c r="J112" s="107" t="e">
        <f t="shared" ca="1" si="4"/>
        <v>#DIV/0!</v>
      </c>
    </row>
    <row r="113" spans="1:34" ht="26.25" customHeight="1" thickTop="1" thickBot="1" x14ac:dyDescent="0.25">
      <c r="G113" s="100">
        <f>IF(OR($G$92=M$92,$H$92=M$92,$I$92=M$92,$J$92=M$92,$K$92=M$92,$L$92=M$92),0,M$92)</f>
        <v>0</v>
      </c>
      <c r="H113" s="101">
        <f ca="1">IF(M$92=$G113,SUMIF($G$92:$V$92,M$92,$G$71:$G$71)*0.9,0)</f>
        <v>0</v>
      </c>
      <c r="I113" s="102">
        <f t="shared" ca="1" si="3"/>
        <v>0</v>
      </c>
      <c r="J113" s="103" t="e">
        <f t="shared" ca="1" si="4"/>
        <v>#DIV/0!</v>
      </c>
    </row>
    <row r="114" spans="1:34" ht="26.25" customHeight="1" thickTop="1" thickBot="1" x14ac:dyDescent="0.25">
      <c r="G114" s="104">
        <f>IF(OR($G$92=N$92,$H$92=N$92,$I$92=N$92,$J$92=N$92,$K$92=N$92,$L$92=N$92,$M$92=N$92),0,N$92)</f>
        <v>0</v>
      </c>
      <c r="H114" s="105">
        <f ca="1">IF(N$92=$G114,SUMIF($G$92:$V$92,N$92,$G$71:$G$71)*0.9,0)</f>
        <v>0</v>
      </c>
      <c r="I114" s="106">
        <f t="shared" ca="1" si="3"/>
        <v>0</v>
      </c>
      <c r="J114" s="107" t="e">
        <f t="shared" ca="1" si="4"/>
        <v>#DIV/0!</v>
      </c>
    </row>
    <row r="115" spans="1:34" ht="27" customHeight="1" thickTop="1" thickBot="1" x14ac:dyDescent="0.25">
      <c r="G115" s="100">
        <f>IF(OR($G$92=O$92,$H$92=O$92,$I$92=O$92,$J$92=O$92,$K$92=O$92,$L$92=O$92,$M$92=O$92,$N$92=O$92),0,O$92)</f>
        <v>0</v>
      </c>
      <c r="H115" s="101">
        <f ca="1">IF(O$92=$G115,SUMIF($G$92:$V$92,O$92,$G$71:$G$71)*0.9,0)</f>
        <v>0</v>
      </c>
      <c r="I115" s="102">
        <f t="shared" ca="1" si="3"/>
        <v>0</v>
      </c>
      <c r="J115" s="103" t="e">
        <f t="shared" ca="1" si="4"/>
        <v>#DIV/0!</v>
      </c>
    </row>
    <row r="116" spans="1:34" ht="29.25" customHeight="1" thickTop="1" thickBot="1" x14ac:dyDescent="0.25">
      <c r="G116" s="104">
        <f>IF(OR($G$92=P$92,$H$92=P$92,$I$92=P$92,$J$92=P$92,$K$92=P$92,$L$92=P$92,$M$92=P$92,$N$92=P$92,$O$92=P$92),0,P$92)</f>
        <v>0</v>
      </c>
      <c r="H116" s="105">
        <f ca="1">IF(P$92=$G116,SUMIF($G$92:$V$92,P$92,$G$71:$G$71)*0.9,0)</f>
        <v>0</v>
      </c>
      <c r="I116" s="106">
        <f t="shared" ca="1" si="3"/>
        <v>0</v>
      </c>
      <c r="J116" s="107" t="e">
        <f t="shared" ca="1" si="4"/>
        <v>#DIV/0!</v>
      </c>
    </row>
    <row r="117" spans="1:34" ht="26.25" customHeight="1" thickTop="1" thickBot="1" x14ac:dyDescent="0.25">
      <c r="G117" s="100">
        <f>IF(OR($G$92=Q$92,$H$92=Q$92,$I$92=Q$92,$J$92=Q$92,$K$92=Q$92,$L$92=Q$92,$M$92=Q$92,$N$92=Q$92,$O$92=Q$92,$P$92=Q$92),0,Q$92)</f>
        <v>0</v>
      </c>
      <c r="H117" s="101">
        <f ca="1">IF(Q$92=$G117,SUMIF($G$92:$V$92,Q$92,$G$71:$G$71)*0.9,0)</f>
        <v>0</v>
      </c>
      <c r="I117" s="102">
        <f t="shared" ca="1" si="3"/>
        <v>0</v>
      </c>
      <c r="J117" s="103" t="e">
        <f t="shared" ca="1" si="4"/>
        <v>#DIV/0!</v>
      </c>
    </row>
    <row r="118" spans="1:34" ht="31.5" customHeight="1" thickTop="1" thickBot="1" x14ac:dyDescent="0.25">
      <c r="G118" s="104">
        <f>IF(OR($G$92=R$92,$H$92=R$92,$I$92=R$92,$J$92=R$92,$K$92=R$92,$L$92=R$92,$M$92=R$92,$N$92=R$92,$O$92=R$92,$P$92=R$92,$Q$92=R$92),0,R$92)</f>
        <v>0</v>
      </c>
      <c r="H118" s="105">
        <f ca="1">IF(R$92=$G118,SUMIF($G$92:$V$92,R$92,$G$71:$G$71)*0.9,0)</f>
        <v>0</v>
      </c>
      <c r="I118" s="106">
        <f t="shared" ca="1" si="3"/>
        <v>0</v>
      </c>
      <c r="J118" s="107" t="e">
        <f t="shared" ca="1" si="4"/>
        <v>#DIV/0!</v>
      </c>
    </row>
    <row r="119" spans="1:34" ht="26.25" customHeight="1" thickTop="1" thickBot="1" x14ac:dyDescent="0.25">
      <c r="G119" s="100">
        <f>IF(OR($G$92=S$92,$H$92=S$92,$I$92=S$92,$J$92=S$92,$K$92=S$92,$L$92=S$92,$M$92=S$92,$N$92=S$92,$O$92=S$92,$P$92=S$92,$Q$92=S$92,$R$92=S$92),0,S$92)</f>
        <v>0</v>
      </c>
      <c r="H119" s="101">
        <f ca="1">IF(S$92=$G119,SUMIF($G$92:$V$92,S$92,$G$71:$G$71)*0.9,0)</f>
        <v>0</v>
      </c>
      <c r="I119" s="102">
        <f t="shared" ca="1" si="3"/>
        <v>0</v>
      </c>
      <c r="J119" s="103" t="e">
        <f t="shared" ca="1" si="4"/>
        <v>#DIV/0!</v>
      </c>
    </row>
    <row r="120" spans="1:34" ht="29.25" customHeight="1" thickTop="1" thickBot="1" x14ac:dyDescent="0.25">
      <c r="G120" s="104">
        <f>IF(OR($G$92=T$92,$H$92=T$92,$I$92=T$92,$J$92=T$92,$K$92=T$92,$L$92=T$92,$M$92=T$92,$N$92=T$92,$O$92=T$92,$P$92=T$92,$Q$92=T$92,$R$92=T$92,$S$92=T$92),0,T$92)</f>
        <v>0</v>
      </c>
      <c r="H120" s="105">
        <f ca="1">IF(T$92=$G120,SUMIF($G$92:$V$92,T$92,$G$71:$G$71)*0.9,0)</f>
        <v>0</v>
      </c>
      <c r="I120" s="106">
        <f t="shared" ca="1" si="3"/>
        <v>0</v>
      </c>
      <c r="J120" s="107" t="e">
        <f t="shared" ca="1" si="4"/>
        <v>#DIV/0!</v>
      </c>
    </row>
    <row r="121" spans="1:34" ht="28.5" customHeight="1" thickTop="1" thickBot="1" x14ac:dyDescent="0.25">
      <c r="G121" s="100">
        <f>IF(OR($G$92=U$92,$H$92=U$92,$I$92=U$92,$J$92=U$92,$K$92=U$92,$L$92=U$92,$M$92=U$92,$N$92=U$92,$O$92=U$92,$P$92=U$92,$Q$92=U$92,$R$92=U$92,$S$92=U$92,$T$92=U$92),0,U$92)</f>
        <v>0</v>
      </c>
      <c r="H121" s="101">
        <f ca="1">IF(U$92=$G121,SUMIF($G$92:$V$92,U$92,$G$71:$G$71)*0.9,0)</f>
        <v>0</v>
      </c>
      <c r="I121" s="102">
        <f t="shared" ca="1" si="3"/>
        <v>0</v>
      </c>
      <c r="J121" s="103" t="e">
        <f t="shared" ca="1" si="4"/>
        <v>#DIV/0!</v>
      </c>
    </row>
    <row r="122" spans="1:34" ht="27" customHeight="1" thickTop="1" thickBot="1" x14ac:dyDescent="0.25">
      <c r="G122" s="108">
        <f>IF(OR($G$92=V$92,$H$92=V$92,$I$92=V$92,$J$92=V$92,$K$92=V$92,$L$92=V$92,$M$92=V$92,$N$92=V$92,$O$92=V$92,$P$92=V$92,$Q$92=V$92,$R$92=V$92,$S$92=V$92,$T$92=V$92,$U$92=V$92),0,V$92)</f>
        <v>0</v>
      </c>
      <c r="H122" s="109">
        <f ca="1">IF(V$92=$G122,SUMIF($G$92:$V$92,V$92,$G$71:$G$71)*0.9,0)</f>
        <v>0</v>
      </c>
      <c r="I122" s="110">
        <f t="shared" ca="1" si="3"/>
        <v>0</v>
      </c>
      <c r="J122" s="111" t="e">
        <f t="shared" ca="1" si="4"/>
        <v>#DIV/0!</v>
      </c>
    </row>
    <row r="123" spans="1:34" ht="37.5" customHeight="1" thickTop="1" thickBot="1" x14ac:dyDescent="0.25">
      <c r="G123" s="112" t="s">
        <v>91</v>
      </c>
      <c r="H123" s="113">
        <f ca="1">SUM(H107:H122)</f>
        <v>0</v>
      </c>
      <c r="I123" s="114">
        <f ca="1">SUM(I107:I122)</f>
        <v>0</v>
      </c>
      <c r="J123" s="115" t="e">
        <f ca="1">SUM(J107:J122)</f>
        <v>#DIV/0!</v>
      </c>
    </row>
    <row r="124" spans="1:34" ht="13.5" thickTop="1" x14ac:dyDescent="0.2"/>
    <row r="125" spans="1:34" ht="12.95" customHeight="1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</row>
    <row r="126" spans="1:34" ht="29.25" customHeight="1" thickBot="1" x14ac:dyDescent="0.5">
      <c r="C126" s="116" t="s">
        <v>113</v>
      </c>
    </row>
    <row r="127" spans="1:34" ht="30" customHeight="1" thickTop="1" thickBot="1" x14ac:dyDescent="0.3">
      <c r="A127" s="22"/>
      <c r="B127" s="22"/>
      <c r="C127" s="331" t="s">
        <v>16</v>
      </c>
      <c r="D127" s="332"/>
      <c r="E127" s="332"/>
      <c r="F127" s="332"/>
      <c r="G127" s="332"/>
      <c r="H127" s="332"/>
      <c r="I127" s="332"/>
      <c r="J127" s="332"/>
      <c r="K127" s="332"/>
      <c r="L127" s="332"/>
      <c r="M127" s="332"/>
      <c r="N127" s="332"/>
      <c r="O127" s="332"/>
      <c r="P127" s="332"/>
      <c r="Q127" s="332"/>
      <c r="R127" s="332"/>
      <c r="S127" s="332"/>
      <c r="T127" s="332"/>
      <c r="U127" s="332"/>
      <c r="V127" s="332"/>
      <c r="W127" s="332"/>
      <c r="X127" s="333"/>
    </row>
    <row r="128" spans="1:34" ht="27" customHeight="1" thickTop="1" thickBot="1" x14ac:dyDescent="0.3">
      <c r="A128" s="22"/>
      <c r="B128" s="22"/>
      <c r="C128" s="212"/>
      <c r="D128" s="213"/>
      <c r="E128" s="213"/>
      <c r="F128" s="214"/>
      <c r="G128" s="42" t="s">
        <v>25</v>
      </c>
      <c r="H128" s="43" t="s">
        <v>30</v>
      </c>
      <c r="I128" s="44" t="s">
        <v>31</v>
      </c>
      <c r="J128" s="117" t="s">
        <v>32</v>
      </c>
      <c r="K128" s="44" t="s">
        <v>29</v>
      </c>
      <c r="L128" s="43" t="s">
        <v>28</v>
      </c>
      <c r="M128" s="44" t="s">
        <v>27</v>
      </c>
      <c r="N128" s="43" t="s">
        <v>23</v>
      </c>
      <c r="O128" s="205" t="s">
        <v>21</v>
      </c>
      <c r="P128" s="206"/>
      <c r="Q128" s="207" t="s">
        <v>22</v>
      </c>
      <c r="R128" s="208"/>
      <c r="S128" s="205" t="s">
        <v>7</v>
      </c>
      <c r="T128" s="209"/>
      <c r="U128" s="209"/>
      <c r="V128" s="210"/>
      <c r="W128" s="266" t="s">
        <v>15</v>
      </c>
      <c r="X128" s="319"/>
    </row>
    <row r="129" spans="1:24" ht="19.5" customHeight="1" thickTop="1" thickBot="1" x14ac:dyDescent="0.3">
      <c r="A129" s="22"/>
      <c r="B129" s="22"/>
      <c r="C129" s="215"/>
      <c r="D129" s="216"/>
      <c r="E129" s="216"/>
      <c r="F129" s="217"/>
      <c r="G129" s="118" t="s">
        <v>26</v>
      </c>
      <c r="H129" s="47" t="s">
        <v>46</v>
      </c>
      <c r="I129" s="118" t="s">
        <v>42</v>
      </c>
      <c r="J129" s="119" t="s">
        <v>24</v>
      </c>
      <c r="K129" s="46" t="s">
        <v>33</v>
      </c>
      <c r="L129" s="119" t="s">
        <v>43</v>
      </c>
      <c r="M129" s="46" t="s">
        <v>44</v>
      </c>
      <c r="N129" s="119" t="s">
        <v>45</v>
      </c>
      <c r="O129" s="46" t="s">
        <v>34</v>
      </c>
      <c r="P129" s="46" t="s">
        <v>35</v>
      </c>
      <c r="Q129" s="119" t="s">
        <v>36</v>
      </c>
      <c r="R129" s="119" t="s">
        <v>37</v>
      </c>
      <c r="S129" s="46" t="s">
        <v>38</v>
      </c>
      <c r="T129" s="46" t="s">
        <v>39</v>
      </c>
      <c r="U129" s="46" t="s">
        <v>40</v>
      </c>
      <c r="V129" s="48" t="s">
        <v>41</v>
      </c>
      <c r="W129" s="320"/>
      <c r="X129" s="321"/>
    </row>
    <row r="130" spans="1:24" ht="30" customHeight="1" thickTop="1" x14ac:dyDescent="0.25">
      <c r="A130" s="34"/>
      <c r="B130" s="22"/>
      <c r="C130" s="308" t="s">
        <v>56</v>
      </c>
      <c r="D130" s="309"/>
      <c r="E130" s="309"/>
      <c r="F130" s="310"/>
      <c r="G130" s="172"/>
      <c r="H130" s="173"/>
      <c r="I130" s="172"/>
      <c r="J130" s="173"/>
      <c r="K130" s="172"/>
      <c r="L130" s="173"/>
      <c r="M130" s="172"/>
      <c r="N130" s="173"/>
      <c r="O130" s="172"/>
      <c r="P130" s="172"/>
      <c r="Q130" s="174"/>
      <c r="R130" s="175"/>
      <c r="S130" s="172"/>
      <c r="T130" s="172"/>
      <c r="U130" s="172"/>
      <c r="V130" s="172"/>
      <c r="W130" s="325">
        <f>SUM(G130:V130)</f>
        <v>0</v>
      </c>
      <c r="X130" s="326"/>
    </row>
    <row r="131" spans="1:24" ht="29.25" customHeight="1" x14ac:dyDescent="0.25">
      <c r="A131" s="22"/>
      <c r="B131" s="22"/>
      <c r="C131" s="248" t="s">
        <v>57</v>
      </c>
      <c r="D131" s="249"/>
      <c r="E131" s="249"/>
      <c r="F131" s="250"/>
      <c r="G131" s="147"/>
      <c r="H131" s="176"/>
      <c r="I131" s="147"/>
      <c r="J131" s="176"/>
      <c r="K131" s="147"/>
      <c r="L131" s="176"/>
      <c r="M131" s="147"/>
      <c r="N131" s="176"/>
      <c r="O131" s="147"/>
      <c r="P131" s="147"/>
      <c r="Q131" s="148"/>
      <c r="R131" s="177"/>
      <c r="S131" s="147"/>
      <c r="T131" s="147"/>
      <c r="U131" s="147"/>
      <c r="V131" s="147"/>
      <c r="W131" s="313">
        <f>SUM(G131:V131)</f>
        <v>0</v>
      </c>
      <c r="X131" s="314"/>
    </row>
    <row r="132" spans="1:24" ht="25.5" customHeight="1" x14ac:dyDescent="0.25">
      <c r="A132" s="22"/>
      <c r="B132" s="22"/>
      <c r="C132" s="322" t="s">
        <v>93</v>
      </c>
      <c r="D132" s="323"/>
      <c r="E132" s="323"/>
      <c r="F132" s="324"/>
      <c r="G132" s="120" t="e">
        <f t="shared" ref="G132:V132" si="5">(G130/G131)*1000</f>
        <v>#DIV/0!</v>
      </c>
      <c r="H132" s="120" t="e">
        <f t="shared" si="5"/>
        <v>#DIV/0!</v>
      </c>
      <c r="I132" s="120" t="e">
        <f t="shared" si="5"/>
        <v>#DIV/0!</v>
      </c>
      <c r="J132" s="121" t="e">
        <f t="shared" si="5"/>
        <v>#DIV/0!</v>
      </c>
      <c r="K132" s="120" t="e">
        <f t="shared" si="5"/>
        <v>#DIV/0!</v>
      </c>
      <c r="L132" s="121" t="e">
        <f t="shared" si="5"/>
        <v>#DIV/0!</v>
      </c>
      <c r="M132" s="120" t="e">
        <f t="shared" si="5"/>
        <v>#DIV/0!</v>
      </c>
      <c r="N132" s="121" t="e">
        <f t="shared" si="5"/>
        <v>#DIV/0!</v>
      </c>
      <c r="O132" s="120" t="e">
        <f t="shared" si="5"/>
        <v>#DIV/0!</v>
      </c>
      <c r="P132" s="120" t="e">
        <f t="shared" si="5"/>
        <v>#DIV/0!</v>
      </c>
      <c r="Q132" s="120" t="e">
        <f t="shared" si="5"/>
        <v>#DIV/0!</v>
      </c>
      <c r="R132" s="122" t="e">
        <f t="shared" si="5"/>
        <v>#DIV/0!</v>
      </c>
      <c r="S132" s="120" t="e">
        <f t="shared" si="5"/>
        <v>#DIV/0!</v>
      </c>
      <c r="T132" s="120" t="e">
        <f t="shared" si="5"/>
        <v>#DIV/0!</v>
      </c>
      <c r="U132" s="120" t="e">
        <f t="shared" si="5"/>
        <v>#DIV/0!</v>
      </c>
      <c r="V132" s="120" t="e">
        <f t="shared" si="5"/>
        <v>#DIV/0!</v>
      </c>
      <c r="W132" s="315"/>
      <c r="X132" s="316"/>
    </row>
    <row r="133" spans="1:24" ht="26.25" customHeight="1" thickBot="1" x14ac:dyDescent="0.3">
      <c r="A133" s="22"/>
      <c r="B133" s="22"/>
      <c r="C133" s="338" t="s">
        <v>92</v>
      </c>
      <c r="D133" s="339"/>
      <c r="E133" s="339"/>
      <c r="F133" s="340"/>
      <c r="G133" s="123" t="e">
        <f t="shared" ref="G133:V133" si="6">G73</f>
        <v>#DIV/0!</v>
      </c>
      <c r="H133" s="123" t="e">
        <f t="shared" si="6"/>
        <v>#DIV/0!</v>
      </c>
      <c r="I133" s="123" t="e">
        <f t="shared" si="6"/>
        <v>#DIV/0!</v>
      </c>
      <c r="J133" s="123" t="e">
        <f t="shared" si="6"/>
        <v>#DIV/0!</v>
      </c>
      <c r="K133" s="123" t="e">
        <f t="shared" si="6"/>
        <v>#DIV/0!</v>
      </c>
      <c r="L133" s="123" t="e">
        <f t="shared" si="6"/>
        <v>#DIV/0!</v>
      </c>
      <c r="M133" s="123" t="e">
        <f t="shared" si="6"/>
        <v>#DIV/0!</v>
      </c>
      <c r="N133" s="123" t="e">
        <f t="shared" si="6"/>
        <v>#DIV/0!</v>
      </c>
      <c r="O133" s="123" t="e">
        <f t="shared" si="6"/>
        <v>#DIV/0!</v>
      </c>
      <c r="P133" s="123" t="e">
        <f t="shared" si="6"/>
        <v>#DIV/0!</v>
      </c>
      <c r="Q133" s="123" t="e">
        <f t="shared" si="6"/>
        <v>#DIV/0!</v>
      </c>
      <c r="R133" s="123" t="e">
        <f t="shared" si="6"/>
        <v>#DIV/0!</v>
      </c>
      <c r="S133" s="123" t="e">
        <f t="shared" si="6"/>
        <v>#DIV/0!</v>
      </c>
      <c r="T133" s="123" t="e">
        <f t="shared" si="6"/>
        <v>#DIV/0!</v>
      </c>
      <c r="U133" s="123" t="e">
        <f t="shared" si="6"/>
        <v>#DIV/0!</v>
      </c>
      <c r="V133" s="123" t="e">
        <f t="shared" si="6"/>
        <v>#DIV/0!</v>
      </c>
      <c r="W133" s="317"/>
      <c r="X133" s="318"/>
    </row>
    <row r="134" spans="1:24" ht="15.75" thickTop="1" x14ac:dyDescent="0.25">
      <c r="A134" s="22"/>
      <c r="B134" s="22"/>
      <c r="C134" s="124"/>
      <c r="D134" s="124"/>
      <c r="E134" s="124"/>
      <c r="F134" s="124"/>
      <c r="G134" s="301" t="e">
        <f>IF(AND(G$132&gt;=G$133-(0.1*G$133),G$132&lt;=G$133+(0.1*G$133)),$D$135,$E$135)</f>
        <v>#DIV/0!</v>
      </c>
      <c r="H134" s="301" t="e">
        <f t="shared" ref="H134:V134" si="7">IF(AND(H$132&gt;=H$133-(0.1*H$133),H$132&lt;=H$133+(0.1*H$133)),$D$135,$E$135)</f>
        <v>#DIV/0!</v>
      </c>
      <c r="I134" s="301" t="e">
        <f t="shared" si="7"/>
        <v>#DIV/0!</v>
      </c>
      <c r="J134" s="301" t="e">
        <f t="shared" si="7"/>
        <v>#DIV/0!</v>
      </c>
      <c r="K134" s="301" t="e">
        <f t="shared" si="7"/>
        <v>#DIV/0!</v>
      </c>
      <c r="L134" s="301" t="e">
        <f t="shared" si="7"/>
        <v>#DIV/0!</v>
      </c>
      <c r="M134" s="301" t="e">
        <f t="shared" si="7"/>
        <v>#DIV/0!</v>
      </c>
      <c r="N134" s="301" t="e">
        <f t="shared" si="7"/>
        <v>#DIV/0!</v>
      </c>
      <c r="O134" s="301" t="e">
        <f t="shared" si="7"/>
        <v>#DIV/0!</v>
      </c>
      <c r="P134" s="301" t="e">
        <f t="shared" si="7"/>
        <v>#DIV/0!</v>
      </c>
      <c r="Q134" s="301" t="e">
        <f t="shared" si="7"/>
        <v>#DIV/0!</v>
      </c>
      <c r="R134" s="301" t="e">
        <f t="shared" si="7"/>
        <v>#DIV/0!</v>
      </c>
      <c r="S134" s="301" t="e">
        <f t="shared" si="7"/>
        <v>#DIV/0!</v>
      </c>
      <c r="T134" s="301" t="e">
        <f t="shared" si="7"/>
        <v>#DIV/0!</v>
      </c>
      <c r="U134" s="301" t="e">
        <f t="shared" si="7"/>
        <v>#DIV/0!</v>
      </c>
      <c r="V134" s="301" t="e">
        <f t="shared" si="7"/>
        <v>#DIV/0!</v>
      </c>
      <c r="W134" s="124"/>
      <c r="X134" s="124"/>
    </row>
    <row r="135" spans="1:24" ht="85.5" customHeight="1" x14ac:dyDescent="0.25">
      <c r="A135" s="125"/>
      <c r="B135" s="22"/>
      <c r="C135" s="124"/>
      <c r="D135" s="126" t="s">
        <v>59</v>
      </c>
      <c r="E135" s="99" t="s">
        <v>70</v>
      </c>
      <c r="F135" s="124"/>
      <c r="G135" s="302">
        <f>IF(AND($G130&gt;=G131-1,$G130&lt;=G131+1),D133,#REF!)</f>
        <v>0</v>
      </c>
      <c r="H135" s="302">
        <f>IF(AND($G130&gt;=H131-1,$G130&lt;=H131+1),E133,#REF!)</f>
        <v>0</v>
      </c>
      <c r="I135" s="302">
        <f>IF(AND($G130&gt;=I131-1,$G130&lt;=I131+1),F133,#REF!)</f>
        <v>0</v>
      </c>
      <c r="J135" s="302" t="e">
        <f>IF(AND($G130&gt;=J131-1,$G130&lt;=J131+1),G133,#REF!)</f>
        <v>#DIV/0!</v>
      </c>
      <c r="K135" s="302" t="e">
        <f>IF(AND($G130&gt;=K131-1,$G130&lt;=K131+1),H133,#REF!)</f>
        <v>#DIV/0!</v>
      </c>
      <c r="L135" s="302" t="e">
        <f>IF(AND($G130&gt;=L131-1,$G130&lt;=L131+1),I133,#REF!)</f>
        <v>#DIV/0!</v>
      </c>
      <c r="M135" s="302" t="e">
        <f>IF(AND($G130&gt;=M131-1,$G130&lt;=M131+1),J133,#REF!)</f>
        <v>#DIV/0!</v>
      </c>
      <c r="N135" s="302" t="e">
        <f>IF(AND($G130&gt;=N131-1,$G130&lt;=N131+1),K133,#REF!)</f>
        <v>#DIV/0!</v>
      </c>
      <c r="O135" s="302" t="e">
        <f>IF(AND($G130&gt;=O131-1,$G130&lt;=O131+1),L133,#REF!)</f>
        <v>#DIV/0!</v>
      </c>
      <c r="P135" s="302" t="e">
        <f>IF(AND($G130&gt;=P131-1,$G130&lt;=P131+1),M133,#REF!)</f>
        <v>#DIV/0!</v>
      </c>
      <c r="Q135" s="302" t="e">
        <f>IF(AND($G130&gt;=Q131-1,$G130&lt;=Q131+1),N133,#REF!)</f>
        <v>#DIV/0!</v>
      </c>
      <c r="R135" s="302" t="e">
        <f>IF(AND($G130&gt;=R131-1,$G130&lt;=R131+1),O133,#REF!)</f>
        <v>#DIV/0!</v>
      </c>
      <c r="S135" s="302" t="e">
        <f>IF(AND($G130&gt;=S131-1,$G130&lt;=S131+1),P133,#REF!)</f>
        <v>#DIV/0!</v>
      </c>
      <c r="T135" s="302" t="e">
        <f>IF(AND($G130&gt;=T131-1,$G130&lt;=T131+1),Q133,#REF!)</f>
        <v>#DIV/0!</v>
      </c>
      <c r="U135" s="302" t="e">
        <f>IF(AND($G130&gt;=U131-1,$G130&lt;=U131+1),R133,#REF!)</f>
        <v>#DIV/0!</v>
      </c>
      <c r="V135" s="302" t="e">
        <f>IF(AND($G130&gt;=V131-1,$G130&lt;=V131+1),S133,#REF!)</f>
        <v>#DIV/0!</v>
      </c>
      <c r="W135" s="124"/>
      <c r="X135" s="124"/>
    </row>
    <row r="136" spans="1:24" ht="39.75" customHeight="1" thickBot="1" x14ac:dyDescent="0.3">
      <c r="A136" s="34"/>
      <c r="B136" s="22"/>
      <c r="C136" s="124"/>
      <c r="D136" s="126"/>
      <c r="E136" s="99"/>
      <c r="F136" s="124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4"/>
      <c r="X136" s="124"/>
    </row>
    <row r="137" spans="1:24" s="18" customFormat="1" ht="21.75" customHeight="1" thickTop="1" thickBot="1" x14ac:dyDescent="0.3">
      <c r="A137" s="34"/>
      <c r="B137" s="303"/>
      <c r="C137" s="304"/>
      <c r="D137" s="304"/>
      <c r="E137" s="304"/>
      <c r="F137" s="304"/>
      <c r="G137" s="304"/>
      <c r="H137" s="304"/>
      <c r="I137" s="304"/>
      <c r="J137" s="304"/>
      <c r="K137" s="304"/>
      <c r="L137" s="304"/>
      <c r="M137" s="304"/>
      <c r="N137" s="304"/>
      <c r="O137" s="304"/>
      <c r="P137" s="304"/>
      <c r="Q137" s="304"/>
      <c r="R137" s="304"/>
      <c r="S137" s="304"/>
      <c r="T137" s="304"/>
      <c r="U137" s="304"/>
      <c r="V137" s="305"/>
      <c r="W137" s="128"/>
      <c r="X137" s="128"/>
    </row>
    <row r="138" spans="1:24" s="18" customFormat="1" ht="26.25" customHeight="1" thickTop="1" thickBot="1" x14ac:dyDescent="0.3">
      <c r="A138" s="34"/>
      <c r="B138" s="142"/>
      <c r="C138" s="328" t="s">
        <v>110</v>
      </c>
      <c r="D138" s="329"/>
      <c r="E138" s="329"/>
      <c r="F138" s="330"/>
      <c r="G138" s="129" t="s">
        <v>25</v>
      </c>
      <c r="H138" s="130" t="s">
        <v>30</v>
      </c>
      <c r="I138" s="129" t="s">
        <v>31</v>
      </c>
      <c r="J138" s="130" t="s">
        <v>32</v>
      </c>
      <c r="K138" s="129" t="s">
        <v>29</v>
      </c>
      <c r="L138" s="130" t="s">
        <v>28</v>
      </c>
      <c r="M138" s="129" t="s">
        <v>27</v>
      </c>
      <c r="N138" s="130" t="s">
        <v>23</v>
      </c>
      <c r="O138" s="299" t="s">
        <v>21</v>
      </c>
      <c r="P138" s="300"/>
      <c r="Q138" s="336" t="s">
        <v>22</v>
      </c>
      <c r="R138" s="337"/>
      <c r="S138" s="299" t="s">
        <v>7</v>
      </c>
      <c r="T138" s="327"/>
      <c r="U138" s="327"/>
      <c r="V138" s="300"/>
      <c r="W138" s="128"/>
      <c r="X138" s="128"/>
    </row>
    <row r="139" spans="1:24" s="18" customFormat="1" ht="21" customHeight="1" thickTop="1" thickBot="1" x14ac:dyDescent="0.3">
      <c r="A139" s="34"/>
      <c r="B139" s="347"/>
      <c r="C139" s="348"/>
      <c r="D139" s="382">
        <f>I46</f>
        <v>0</v>
      </c>
      <c r="E139" s="382"/>
      <c r="F139" s="383"/>
      <c r="G139" s="131" t="s">
        <v>26</v>
      </c>
      <c r="H139" s="132" t="s">
        <v>46</v>
      </c>
      <c r="I139" s="133" t="s">
        <v>42</v>
      </c>
      <c r="J139" s="132" t="s">
        <v>24</v>
      </c>
      <c r="K139" s="133" t="s">
        <v>33</v>
      </c>
      <c r="L139" s="132" t="s">
        <v>43</v>
      </c>
      <c r="M139" s="133" t="s">
        <v>44</v>
      </c>
      <c r="N139" s="132" t="s">
        <v>45</v>
      </c>
      <c r="O139" s="133" t="s">
        <v>34</v>
      </c>
      <c r="P139" s="133" t="s">
        <v>35</v>
      </c>
      <c r="Q139" s="132" t="s">
        <v>36</v>
      </c>
      <c r="R139" s="132" t="s">
        <v>37</v>
      </c>
      <c r="S139" s="133" t="s">
        <v>38</v>
      </c>
      <c r="T139" s="133" t="s">
        <v>39</v>
      </c>
      <c r="U139" s="133" t="s">
        <v>40</v>
      </c>
      <c r="V139" s="133" t="s">
        <v>41</v>
      </c>
      <c r="W139" s="128"/>
      <c r="X139" s="128"/>
    </row>
    <row r="140" spans="1:24" s="18" customFormat="1" ht="32.25" customHeight="1" thickTop="1" x14ac:dyDescent="0.25">
      <c r="A140" s="34"/>
      <c r="B140" s="347"/>
      <c r="C140" s="348"/>
      <c r="D140" s="382"/>
      <c r="E140" s="382"/>
      <c r="F140" s="383"/>
      <c r="G140" s="343" t="e">
        <f t="shared" ref="G140:V140" si="8">(1/SUMIF($G$98:$V$98,G$98,$G$130:$V$130))*((SUMIF($G$98:$V$98,G$98,$G$71:$V$71)*0.9))*(G$132/1000)*G$98</f>
        <v>#DIV/0!</v>
      </c>
      <c r="H140" s="345" t="e">
        <f t="shared" si="8"/>
        <v>#DIV/0!</v>
      </c>
      <c r="I140" s="343" t="e">
        <f t="shared" si="8"/>
        <v>#DIV/0!</v>
      </c>
      <c r="J140" s="345" t="e">
        <f t="shared" si="8"/>
        <v>#DIV/0!</v>
      </c>
      <c r="K140" s="343" t="e">
        <f t="shared" si="8"/>
        <v>#DIV/0!</v>
      </c>
      <c r="L140" s="345" t="e">
        <f t="shared" si="8"/>
        <v>#DIV/0!</v>
      </c>
      <c r="M140" s="343" t="e">
        <f t="shared" si="8"/>
        <v>#DIV/0!</v>
      </c>
      <c r="N140" s="345" t="e">
        <f t="shared" si="8"/>
        <v>#DIV/0!</v>
      </c>
      <c r="O140" s="343" t="e">
        <f t="shared" si="8"/>
        <v>#DIV/0!</v>
      </c>
      <c r="P140" s="343" t="e">
        <f t="shared" si="8"/>
        <v>#DIV/0!</v>
      </c>
      <c r="Q140" s="345" t="e">
        <f t="shared" si="8"/>
        <v>#DIV/0!</v>
      </c>
      <c r="R140" s="345" t="e">
        <f t="shared" si="8"/>
        <v>#DIV/0!</v>
      </c>
      <c r="S140" s="343" t="e">
        <f t="shared" si="8"/>
        <v>#DIV/0!</v>
      </c>
      <c r="T140" s="343" t="e">
        <f t="shared" si="8"/>
        <v>#DIV/0!</v>
      </c>
      <c r="U140" s="343" t="e">
        <f t="shared" si="8"/>
        <v>#DIV/0!</v>
      </c>
      <c r="V140" s="343" t="e">
        <f t="shared" si="8"/>
        <v>#DIV/0!</v>
      </c>
      <c r="W140" s="128"/>
      <c r="X140" s="128"/>
    </row>
    <row r="141" spans="1:24" s="18" customFormat="1" ht="26.25" customHeight="1" thickBot="1" x14ac:dyDescent="0.3">
      <c r="A141" s="22"/>
      <c r="B141" s="349"/>
      <c r="C141" s="350"/>
      <c r="D141" s="134"/>
      <c r="E141" s="134" t="s">
        <v>48</v>
      </c>
      <c r="F141" s="178">
        <v>42005</v>
      </c>
      <c r="G141" s="344"/>
      <c r="H141" s="346"/>
      <c r="I141" s="344"/>
      <c r="J141" s="346"/>
      <c r="K141" s="344"/>
      <c r="L141" s="346"/>
      <c r="M141" s="344"/>
      <c r="N141" s="346"/>
      <c r="O141" s="344"/>
      <c r="P141" s="344"/>
      <c r="Q141" s="346"/>
      <c r="R141" s="346"/>
      <c r="S141" s="344"/>
      <c r="T141" s="344"/>
      <c r="U141" s="344"/>
      <c r="V141" s="344"/>
      <c r="W141" s="135"/>
      <c r="X141" s="135"/>
    </row>
    <row r="142" spans="1:24" s="18" customFormat="1" ht="23.25" customHeight="1" thickTop="1" thickBot="1" x14ac:dyDescent="0.3">
      <c r="A142" s="22"/>
      <c r="B142" s="221" t="s">
        <v>72</v>
      </c>
      <c r="C142" s="222"/>
      <c r="D142" s="222"/>
      <c r="E142" s="222"/>
      <c r="F142" s="182">
        <f>I47</f>
        <v>0</v>
      </c>
      <c r="G142" s="341"/>
      <c r="H142" s="341"/>
      <c r="I142" s="341"/>
      <c r="J142" s="341"/>
      <c r="K142" s="341"/>
      <c r="L142" s="341"/>
      <c r="M142" s="341"/>
      <c r="N142" s="341"/>
      <c r="O142" s="341"/>
      <c r="P142" s="341"/>
      <c r="Q142" s="341"/>
      <c r="R142" s="341"/>
      <c r="S142" s="341"/>
      <c r="T142" s="341"/>
      <c r="U142" s="341"/>
      <c r="V142" s="342"/>
      <c r="W142" s="36"/>
      <c r="X142" s="36"/>
    </row>
    <row r="143" spans="1:24" s="18" customFormat="1" ht="24" thickTop="1" x14ac:dyDescent="0.25">
      <c r="A143" s="34"/>
      <c r="B143" s="34"/>
      <c r="C143" s="136"/>
      <c r="D143" s="136"/>
      <c r="E143" s="136"/>
      <c r="F143" s="136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28"/>
      <c r="X143" s="128"/>
    </row>
  </sheetData>
  <sheetProtection password="87E3" sheet="1" objects="1" scenarios="1"/>
  <mergeCells count="169">
    <mergeCell ref="C49:H49"/>
    <mergeCell ref="B139:C139"/>
    <mergeCell ref="B140:C140"/>
    <mergeCell ref="B141:C141"/>
    <mergeCell ref="I140:I141"/>
    <mergeCell ref="E99:F99"/>
    <mergeCell ref="J105:J106"/>
    <mergeCell ref="G104:J104"/>
    <mergeCell ref="C97:E97"/>
    <mergeCell ref="J134:J135"/>
    <mergeCell ref="B95:B97"/>
    <mergeCell ref="B87:B92"/>
    <mergeCell ref="C90:E90"/>
    <mergeCell ref="B93:E93"/>
    <mergeCell ref="C94:E94"/>
    <mergeCell ref="C95:E95"/>
    <mergeCell ref="C96:E96"/>
    <mergeCell ref="G134:G135"/>
    <mergeCell ref="C87:E87"/>
    <mergeCell ref="C88:E88"/>
    <mergeCell ref="C89:E89"/>
    <mergeCell ref="D139:F140"/>
    <mergeCell ref="G142:V142"/>
    <mergeCell ref="G140:G141"/>
    <mergeCell ref="L140:L141"/>
    <mergeCell ref="N140:N141"/>
    <mergeCell ref="M140:M141"/>
    <mergeCell ref="V140:V141"/>
    <mergeCell ref="O140:O141"/>
    <mergeCell ref="U140:U141"/>
    <mergeCell ref="S140:S141"/>
    <mergeCell ref="H140:H141"/>
    <mergeCell ref="T140:T141"/>
    <mergeCell ref="R140:R141"/>
    <mergeCell ref="P140:P141"/>
    <mergeCell ref="Q140:Q141"/>
    <mergeCell ref="K140:K141"/>
    <mergeCell ref="J140:J141"/>
    <mergeCell ref="W131:X131"/>
    <mergeCell ref="W132:X133"/>
    <mergeCell ref="W128:X129"/>
    <mergeCell ref="C132:F132"/>
    <mergeCell ref="W130:X130"/>
    <mergeCell ref="S138:V138"/>
    <mergeCell ref="Q134:Q135"/>
    <mergeCell ref="O128:P128"/>
    <mergeCell ref="P98:P99"/>
    <mergeCell ref="H134:H135"/>
    <mergeCell ref="C138:F138"/>
    <mergeCell ref="V134:V135"/>
    <mergeCell ref="S128:V128"/>
    <mergeCell ref="I98:I99"/>
    <mergeCell ref="C127:X127"/>
    <mergeCell ref="H105:H106"/>
    <mergeCell ref="I105:I106"/>
    <mergeCell ref="K98:K99"/>
    <mergeCell ref="U134:U135"/>
    <mergeCell ref="Q138:R138"/>
    <mergeCell ref="R134:R135"/>
    <mergeCell ref="P134:P135"/>
    <mergeCell ref="I134:I135"/>
    <mergeCell ref="C133:F133"/>
    <mergeCell ref="W94:X94"/>
    <mergeCell ref="L98:L99"/>
    <mergeCell ref="M98:M99"/>
    <mergeCell ref="W95:X95"/>
    <mergeCell ref="Q98:Q99"/>
    <mergeCell ref="W99:X99"/>
    <mergeCell ref="W96:X96"/>
    <mergeCell ref="W97:X97"/>
    <mergeCell ref="T98:T99"/>
    <mergeCell ref="U98:U99"/>
    <mergeCell ref="R98:R99"/>
    <mergeCell ref="S98:S99"/>
    <mergeCell ref="V98:V99"/>
    <mergeCell ref="N98:N99"/>
    <mergeCell ref="O138:P138"/>
    <mergeCell ref="M134:M135"/>
    <mergeCell ref="T134:T135"/>
    <mergeCell ref="S134:S135"/>
    <mergeCell ref="O134:O135"/>
    <mergeCell ref="N134:N135"/>
    <mergeCell ref="B137:V137"/>
    <mergeCell ref="T92:T93"/>
    <mergeCell ref="U92:U93"/>
    <mergeCell ref="H98:H99"/>
    <mergeCell ref="K134:K135"/>
    <mergeCell ref="I92:I93"/>
    <mergeCell ref="J98:J99"/>
    <mergeCell ref="M92:M93"/>
    <mergeCell ref="P92:P93"/>
    <mergeCell ref="Q128:R128"/>
    <mergeCell ref="L134:L135"/>
    <mergeCell ref="C130:F130"/>
    <mergeCell ref="C128:F129"/>
    <mergeCell ref="G105:G106"/>
    <mergeCell ref="G98:G99"/>
    <mergeCell ref="C4:X10"/>
    <mergeCell ref="C44:D44"/>
    <mergeCell ref="W71:X71"/>
    <mergeCell ref="C68:X68"/>
    <mergeCell ref="C71:F71"/>
    <mergeCell ref="O69:P69"/>
    <mergeCell ref="Q69:R69"/>
    <mergeCell ref="W69:X70"/>
    <mergeCell ref="S69:V69"/>
    <mergeCell ref="C69:F70"/>
    <mergeCell ref="C48:H48"/>
    <mergeCell ref="C46:H46"/>
    <mergeCell ref="C51:H51"/>
    <mergeCell ref="I51:R51"/>
    <mergeCell ref="I47:N47"/>
    <mergeCell ref="I49:N49"/>
    <mergeCell ref="C18:X23"/>
    <mergeCell ref="C60:X62"/>
    <mergeCell ref="C52:X52"/>
    <mergeCell ref="U47:X47"/>
    <mergeCell ref="T29:X30"/>
    <mergeCell ref="I46:O46"/>
    <mergeCell ref="Q49:X49"/>
    <mergeCell ref="D50:H50"/>
    <mergeCell ref="B142:E142"/>
    <mergeCell ref="T34:X35"/>
    <mergeCell ref="S34:S35"/>
    <mergeCell ref="I50:J50"/>
    <mergeCell ref="K50:L50"/>
    <mergeCell ref="N50:X50"/>
    <mergeCell ref="C45:X45"/>
    <mergeCell ref="I48:N48"/>
    <mergeCell ref="C47:H47"/>
    <mergeCell ref="G92:G93"/>
    <mergeCell ref="H92:H93"/>
    <mergeCell ref="C92:F92"/>
    <mergeCell ref="F87:F91"/>
    <mergeCell ref="J92:J93"/>
    <mergeCell ref="K92:K93"/>
    <mergeCell ref="Q48:X48"/>
    <mergeCell ref="W72:X72"/>
    <mergeCell ref="O92:O93"/>
    <mergeCell ref="O98:O99"/>
    <mergeCell ref="C131:F131"/>
    <mergeCell ref="S92:S93"/>
    <mergeCell ref="C91:E91"/>
    <mergeCell ref="W74:X74"/>
    <mergeCell ref="C72:F72"/>
    <mergeCell ref="W88:X88"/>
    <mergeCell ref="W89:X89"/>
    <mergeCell ref="C82:V83"/>
    <mergeCell ref="R92:R93"/>
    <mergeCell ref="Q92:Q93"/>
    <mergeCell ref="L92:L93"/>
    <mergeCell ref="O47:T47"/>
    <mergeCell ref="T31:X31"/>
    <mergeCell ref="T32:X32"/>
    <mergeCell ref="N92:N93"/>
    <mergeCell ref="W73:X73"/>
    <mergeCell ref="C73:F73"/>
    <mergeCell ref="S74:V74"/>
    <mergeCell ref="W90:X90"/>
    <mergeCell ref="C86:F86"/>
    <mergeCell ref="O84:P84"/>
    <mergeCell ref="Q84:R84"/>
    <mergeCell ref="S84:V84"/>
    <mergeCell ref="W84:X86"/>
    <mergeCell ref="C84:F85"/>
    <mergeCell ref="W91:X91"/>
    <mergeCell ref="W92:X92"/>
    <mergeCell ref="W87:X87"/>
    <mergeCell ref="V92:V93"/>
  </mergeCells>
  <phoneticPr fontId="33" type="noConversion"/>
  <hyperlinks>
    <hyperlink ref="T34" r:id="rId1"/>
  </hyperlinks>
  <pageMargins left="0.70866141732283472" right="0.70866141732283472" top="0" bottom="0" header="0.31496062992125984" footer="0.31496062992125984"/>
  <pageSetup paperSize="9" scale="30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S1503"/>
  <sheetViews>
    <sheetView workbookViewId="0">
      <pane ySplit="12" topLeftCell="A13" activePane="bottomLeft" state="frozen"/>
      <selection pane="bottomLeft" activeCell="C21" sqref="C21"/>
    </sheetView>
  </sheetViews>
  <sheetFormatPr defaultRowHeight="12.75" x14ac:dyDescent="0.2"/>
  <cols>
    <col min="1" max="1" width="64" style="1" customWidth="1"/>
    <col min="2" max="2" width="37" style="1" customWidth="1"/>
    <col min="3" max="3" width="23.85546875" style="1" customWidth="1"/>
    <col min="4" max="4" width="19.5703125" style="1" customWidth="1"/>
    <col min="5" max="16384" width="9.140625" style="1"/>
  </cols>
  <sheetData>
    <row r="1" spans="1:19" x14ac:dyDescent="0.2">
      <c r="A1" s="10"/>
      <c r="B1" s="10"/>
      <c r="C1" s="10"/>
      <c r="D1" s="10"/>
    </row>
    <row r="2" spans="1:19" ht="12.75" customHeight="1" x14ac:dyDescent="0.2">
      <c r="A2" s="10"/>
      <c r="B2" s="387"/>
      <c r="C2" s="386">
        <v>2015</v>
      </c>
      <c r="D2" s="11"/>
      <c r="E2" s="2"/>
    </row>
    <row r="3" spans="1:19" ht="12.75" customHeight="1" x14ac:dyDescent="0.2">
      <c r="A3" s="10"/>
      <c r="B3" s="387"/>
      <c r="C3" s="386"/>
      <c r="D3" s="11"/>
      <c r="E3" s="2"/>
    </row>
    <row r="4" spans="1:19" ht="12.75" customHeight="1" x14ac:dyDescent="0.2">
      <c r="A4" s="385" t="s">
        <v>74</v>
      </c>
      <c r="B4" s="387"/>
      <c r="C4" s="386"/>
      <c r="D4" s="11"/>
      <c r="E4" s="2"/>
    </row>
    <row r="5" spans="1:19" ht="12.75" customHeight="1" x14ac:dyDescent="0.2">
      <c r="A5" s="385"/>
      <c r="B5" s="387"/>
      <c r="C5" s="386"/>
      <c r="D5" s="11"/>
      <c r="E5" s="2"/>
    </row>
    <row r="6" spans="1:19" ht="12.75" customHeight="1" x14ac:dyDescent="0.2">
      <c r="A6" s="385"/>
      <c r="B6" s="387"/>
      <c r="C6" s="386"/>
      <c r="D6" s="11"/>
      <c r="E6" s="2"/>
    </row>
    <row r="7" spans="1:19" ht="12.75" customHeight="1" x14ac:dyDescent="0.2">
      <c r="A7" s="12"/>
      <c r="B7" s="387"/>
      <c r="C7" s="386"/>
      <c r="D7" s="11"/>
      <c r="E7" s="2"/>
    </row>
    <row r="8" spans="1:19" ht="12.75" customHeight="1" x14ac:dyDescent="0.2">
      <c r="A8" s="10"/>
      <c r="B8" s="387"/>
      <c r="C8" s="386"/>
      <c r="D8" s="11"/>
      <c r="E8" s="2"/>
    </row>
    <row r="9" spans="1:19" ht="18" customHeight="1" x14ac:dyDescent="0.2">
      <c r="A9" s="10"/>
      <c r="B9" s="387"/>
      <c r="C9" s="386"/>
      <c r="D9" s="13"/>
    </row>
    <row r="10" spans="1:19" ht="18" customHeight="1" x14ac:dyDescent="0.25">
      <c r="A10" s="384">
        <f>'contributo 2015'!I46</f>
        <v>0</v>
      </c>
      <c r="B10" s="384"/>
      <c r="C10" s="384"/>
      <c r="D10" s="384"/>
      <c r="E10" s="4"/>
      <c r="F10" s="4"/>
      <c r="G10" s="5"/>
      <c r="H10" s="5"/>
      <c r="I10" s="5"/>
      <c r="N10" s="3"/>
      <c r="O10" s="6"/>
      <c r="P10" s="6"/>
      <c r="Q10" s="6"/>
      <c r="R10" s="6"/>
      <c r="S10" s="6"/>
    </row>
    <row r="11" spans="1:19" ht="18" customHeight="1" x14ac:dyDescent="0.25">
      <c r="A11" s="384"/>
      <c r="B11" s="384"/>
      <c r="C11" s="384"/>
      <c r="D11" s="384"/>
      <c r="E11" s="4"/>
      <c r="F11" s="4"/>
      <c r="G11" s="5"/>
      <c r="H11" s="5"/>
      <c r="I11" s="5"/>
      <c r="N11" s="3"/>
      <c r="O11" s="6"/>
      <c r="P11" s="6"/>
      <c r="Q11" s="6"/>
      <c r="R11" s="6"/>
      <c r="S11" s="6"/>
    </row>
    <row r="12" spans="1:19" ht="15.75" x14ac:dyDescent="0.25">
      <c r="A12" s="14" t="s">
        <v>103</v>
      </c>
      <c r="B12" s="15" t="s">
        <v>73</v>
      </c>
      <c r="C12" s="16" t="s">
        <v>104</v>
      </c>
      <c r="D12" s="16" t="s">
        <v>105</v>
      </c>
      <c r="E12" s="7"/>
      <c r="F12" s="7"/>
      <c r="G12" s="7"/>
    </row>
    <row r="13" spans="1:19" x14ac:dyDescent="0.2">
      <c r="B13" s="8"/>
      <c r="C13" s="9"/>
      <c r="D13" s="9"/>
    </row>
    <row r="14" spans="1:19" x14ac:dyDescent="0.2">
      <c r="B14" s="8"/>
      <c r="C14" s="9"/>
      <c r="D14" s="9"/>
    </row>
    <row r="15" spans="1:19" x14ac:dyDescent="0.2">
      <c r="B15" s="8"/>
      <c r="C15" s="9"/>
      <c r="D15" s="9"/>
    </row>
    <row r="16" spans="1:19" x14ac:dyDescent="0.2">
      <c r="B16" s="8"/>
      <c r="C16" s="9"/>
      <c r="D16" s="9"/>
    </row>
    <row r="17" spans="2:4" x14ac:dyDescent="0.2">
      <c r="B17" s="8"/>
      <c r="C17" s="9"/>
      <c r="D17" s="9"/>
    </row>
    <row r="18" spans="2:4" x14ac:dyDescent="0.2">
      <c r="C18" s="9"/>
      <c r="D18" s="9"/>
    </row>
    <row r="19" spans="2:4" x14ac:dyDescent="0.2">
      <c r="B19" s="8"/>
      <c r="C19" s="9"/>
      <c r="D19" s="9"/>
    </row>
    <row r="20" spans="2:4" x14ac:dyDescent="0.2">
      <c r="B20" s="8"/>
      <c r="C20" s="9"/>
      <c r="D20" s="9"/>
    </row>
    <row r="21" spans="2:4" x14ac:dyDescent="0.2">
      <c r="B21" s="8"/>
      <c r="C21" s="9"/>
      <c r="D21" s="9"/>
    </row>
    <row r="22" spans="2:4" x14ac:dyDescent="0.2">
      <c r="B22" s="8"/>
      <c r="C22" s="9"/>
      <c r="D22" s="9"/>
    </row>
    <row r="23" spans="2:4" x14ac:dyDescent="0.2">
      <c r="B23" s="8"/>
      <c r="C23" s="9"/>
      <c r="D23" s="9"/>
    </row>
    <row r="24" spans="2:4" x14ac:dyDescent="0.2">
      <c r="B24" s="8"/>
      <c r="C24" s="9"/>
      <c r="D24" s="9"/>
    </row>
    <row r="25" spans="2:4" x14ac:dyDescent="0.2">
      <c r="B25" s="8"/>
      <c r="C25" s="9"/>
      <c r="D25" s="9"/>
    </row>
    <row r="26" spans="2:4" x14ac:dyDescent="0.2">
      <c r="B26" s="8"/>
      <c r="C26" s="9"/>
      <c r="D26" s="9"/>
    </row>
    <row r="27" spans="2:4" x14ac:dyDescent="0.2">
      <c r="B27" s="8"/>
      <c r="C27" s="9"/>
      <c r="D27" s="9"/>
    </row>
    <row r="28" spans="2:4" x14ac:dyDescent="0.2">
      <c r="B28" s="8"/>
      <c r="C28" s="9"/>
      <c r="D28" s="9"/>
    </row>
    <row r="29" spans="2:4" x14ac:dyDescent="0.2">
      <c r="B29" s="8"/>
      <c r="C29" s="9"/>
      <c r="D29" s="9"/>
    </row>
    <row r="30" spans="2:4" x14ac:dyDescent="0.2">
      <c r="B30" s="8"/>
      <c r="C30" s="9"/>
      <c r="D30" s="9"/>
    </row>
    <row r="31" spans="2:4" x14ac:dyDescent="0.2">
      <c r="B31" s="8"/>
      <c r="C31" s="9"/>
      <c r="D31" s="9"/>
    </row>
    <row r="32" spans="2:4" x14ac:dyDescent="0.2">
      <c r="B32" s="8"/>
      <c r="C32" s="9"/>
      <c r="D32" s="9"/>
    </row>
    <row r="33" spans="2:4" x14ac:dyDescent="0.2">
      <c r="B33" s="8"/>
      <c r="C33" s="9"/>
      <c r="D33" s="9"/>
    </row>
    <row r="34" spans="2:4" x14ac:dyDescent="0.2">
      <c r="B34" s="8"/>
      <c r="C34" s="9"/>
      <c r="D34" s="9"/>
    </row>
    <row r="35" spans="2:4" x14ac:dyDescent="0.2">
      <c r="B35" s="8"/>
      <c r="C35" s="9"/>
      <c r="D35" s="9"/>
    </row>
    <row r="36" spans="2:4" x14ac:dyDescent="0.2">
      <c r="B36" s="8"/>
      <c r="C36" s="9"/>
      <c r="D36" s="9"/>
    </row>
    <row r="37" spans="2:4" x14ac:dyDescent="0.2">
      <c r="B37" s="8"/>
      <c r="C37" s="9"/>
      <c r="D37" s="9"/>
    </row>
    <row r="38" spans="2:4" x14ac:dyDescent="0.2">
      <c r="B38" s="8"/>
      <c r="C38" s="9"/>
      <c r="D38" s="9"/>
    </row>
    <row r="39" spans="2:4" x14ac:dyDescent="0.2">
      <c r="B39" s="8"/>
      <c r="C39" s="9"/>
      <c r="D39" s="9"/>
    </row>
    <row r="40" spans="2:4" x14ac:dyDescent="0.2">
      <c r="B40" s="8"/>
      <c r="C40" s="9"/>
      <c r="D40" s="9"/>
    </row>
    <row r="41" spans="2:4" x14ac:dyDescent="0.2">
      <c r="B41" s="8"/>
      <c r="C41" s="9"/>
      <c r="D41" s="9"/>
    </row>
    <row r="42" spans="2:4" x14ac:dyDescent="0.2">
      <c r="B42" s="8"/>
      <c r="C42" s="9"/>
      <c r="D42" s="9"/>
    </row>
    <row r="43" spans="2:4" x14ac:dyDescent="0.2">
      <c r="B43" s="8"/>
      <c r="C43" s="9"/>
      <c r="D43" s="9"/>
    </row>
    <row r="44" spans="2:4" x14ac:dyDescent="0.2">
      <c r="B44" s="8"/>
      <c r="C44" s="9"/>
      <c r="D44" s="9"/>
    </row>
    <row r="45" spans="2:4" x14ac:dyDescent="0.2">
      <c r="B45" s="8"/>
      <c r="C45" s="9"/>
      <c r="D45" s="9"/>
    </row>
    <row r="46" spans="2:4" x14ac:dyDescent="0.2">
      <c r="B46" s="8"/>
      <c r="C46" s="9"/>
      <c r="D46" s="9"/>
    </row>
    <row r="47" spans="2:4" x14ac:dyDescent="0.2">
      <c r="B47" s="8"/>
      <c r="C47" s="9"/>
      <c r="D47" s="9"/>
    </row>
    <row r="48" spans="2:4" x14ac:dyDescent="0.2">
      <c r="B48" s="8"/>
      <c r="C48" s="9"/>
      <c r="D48" s="9"/>
    </row>
    <row r="49" spans="2:4" x14ac:dyDescent="0.2">
      <c r="B49" s="8"/>
      <c r="C49" s="9"/>
      <c r="D49" s="9"/>
    </row>
    <row r="50" spans="2:4" x14ac:dyDescent="0.2">
      <c r="B50" s="8"/>
      <c r="C50" s="9"/>
      <c r="D50" s="9"/>
    </row>
    <row r="51" spans="2:4" x14ac:dyDescent="0.2">
      <c r="B51" s="8"/>
      <c r="C51" s="9"/>
      <c r="D51" s="9"/>
    </row>
    <row r="52" spans="2:4" x14ac:dyDescent="0.2">
      <c r="B52" s="8"/>
      <c r="C52" s="9"/>
      <c r="D52" s="9"/>
    </row>
    <row r="53" spans="2:4" x14ac:dyDescent="0.2">
      <c r="B53" s="8"/>
      <c r="C53" s="9"/>
      <c r="D53" s="9"/>
    </row>
    <row r="54" spans="2:4" x14ac:dyDescent="0.2">
      <c r="B54" s="8"/>
      <c r="C54" s="9"/>
      <c r="D54" s="9"/>
    </row>
    <row r="55" spans="2:4" x14ac:dyDescent="0.2">
      <c r="B55" s="8"/>
      <c r="C55" s="9"/>
      <c r="D55" s="9"/>
    </row>
    <row r="56" spans="2:4" x14ac:dyDescent="0.2">
      <c r="B56" s="8"/>
      <c r="C56" s="9"/>
      <c r="D56" s="9"/>
    </row>
    <row r="57" spans="2:4" x14ac:dyDescent="0.2">
      <c r="B57" s="8"/>
      <c r="C57" s="9"/>
      <c r="D57" s="9"/>
    </row>
    <row r="58" spans="2:4" x14ac:dyDescent="0.2">
      <c r="B58" s="8"/>
      <c r="C58" s="9"/>
      <c r="D58" s="9"/>
    </row>
    <row r="59" spans="2:4" x14ac:dyDescent="0.2">
      <c r="B59" s="8"/>
      <c r="C59" s="9"/>
      <c r="D59" s="9"/>
    </row>
    <row r="60" spans="2:4" x14ac:dyDescent="0.2">
      <c r="B60" s="8"/>
      <c r="C60" s="9"/>
      <c r="D60" s="9"/>
    </row>
    <row r="61" spans="2:4" x14ac:dyDescent="0.2">
      <c r="B61" s="8"/>
      <c r="C61" s="9"/>
      <c r="D61" s="9"/>
    </row>
    <row r="62" spans="2:4" x14ac:dyDescent="0.2">
      <c r="B62" s="8"/>
      <c r="C62" s="9"/>
      <c r="D62" s="9"/>
    </row>
    <row r="63" spans="2:4" x14ac:dyDescent="0.2">
      <c r="B63" s="8"/>
      <c r="C63" s="9"/>
      <c r="D63" s="9"/>
    </row>
    <row r="64" spans="2:4" x14ac:dyDescent="0.2">
      <c r="B64" s="8"/>
      <c r="C64" s="9"/>
      <c r="D64" s="9"/>
    </row>
    <row r="65" spans="2:4" x14ac:dyDescent="0.2">
      <c r="B65" s="8"/>
      <c r="C65" s="9"/>
      <c r="D65" s="9"/>
    </row>
    <row r="66" spans="2:4" x14ac:dyDescent="0.2">
      <c r="B66" s="8"/>
      <c r="C66" s="9"/>
      <c r="D66" s="9"/>
    </row>
    <row r="67" spans="2:4" x14ac:dyDescent="0.2">
      <c r="B67" s="8"/>
      <c r="C67" s="9"/>
      <c r="D67" s="9"/>
    </row>
    <row r="68" spans="2:4" x14ac:dyDescent="0.2">
      <c r="B68" s="8"/>
      <c r="C68" s="9"/>
      <c r="D68" s="9"/>
    </row>
    <row r="69" spans="2:4" x14ac:dyDescent="0.2">
      <c r="B69" s="8"/>
      <c r="C69" s="9"/>
      <c r="D69" s="9"/>
    </row>
    <row r="70" spans="2:4" x14ac:dyDescent="0.2">
      <c r="B70" s="8"/>
      <c r="C70" s="9"/>
      <c r="D70" s="9"/>
    </row>
    <row r="71" spans="2:4" x14ac:dyDescent="0.2">
      <c r="B71" s="8"/>
      <c r="C71" s="9"/>
      <c r="D71" s="9"/>
    </row>
    <row r="72" spans="2:4" x14ac:dyDescent="0.2">
      <c r="B72" s="8"/>
      <c r="C72" s="9"/>
      <c r="D72" s="9"/>
    </row>
    <row r="73" spans="2:4" x14ac:dyDescent="0.2">
      <c r="B73" s="8"/>
      <c r="C73" s="9"/>
      <c r="D73" s="9"/>
    </row>
    <row r="74" spans="2:4" x14ac:dyDescent="0.2">
      <c r="B74" s="8"/>
      <c r="C74" s="9"/>
      <c r="D74" s="9"/>
    </row>
    <row r="75" spans="2:4" x14ac:dyDescent="0.2">
      <c r="B75" s="8"/>
      <c r="C75" s="9"/>
      <c r="D75" s="9"/>
    </row>
    <row r="76" spans="2:4" x14ac:dyDescent="0.2">
      <c r="B76" s="8"/>
      <c r="C76" s="9"/>
      <c r="D76" s="9"/>
    </row>
    <row r="77" spans="2:4" x14ac:dyDescent="0.2">
      <c r="B77" s="8"/>
      <c r="C77" s="9"/>
      <c r="D77" s="9"/>
    </row>
    <row r="78" spans="2:4" x14ac:dyDescent="0.2">
      <c r="B78" s="8"/>
      <c r="C78" s="9"/>
      <c r="D78" s="9"/>
    </row>
    <row r="79" spans="2:4" x14ac:dyDescent="0.2">
      <c r="B79" s="8"/>
      <c r="C79" s="9"/>
      <c r="D79" s="9"/>
    </row>
    <row r="80" spans="2:4" x14ac:dyDescent="0.2">
      <c r="B80" s="8"/>
      <c r="C80" s="9"/>
      <c r="D80" s="9"/>
    </row>
    <row r="81" spans="2:4" x14ac:dyDescent="0.2">
      <c r="B81" s="8"/>
      <c r="C81" s="9"/>
      <c r="D81" s="9"/>
    </row>
    <row r="82" spans="2:4" x14ac:dyDescent="0.2">
      <c r="B82" s="8"/>
      <c r="C82" s="9"/>
      <c r="D82" s="9"/>
    </row>
    <row r="83" spans="2:4" x14ac:dyDescent="0.2">
      <c r="B83" s="8"/>
      <c r="C83" s="9"/>
      <c r="D83" s="9"/>
    </row>
    <row r="84" spans="2:4" x14ac:dyDescent="0.2">
      <c r="B84" s="8"/>
      <c r="C84" s="9"/>
      <c r="D84" s="9"/>
    </row>
    <row r="85" spans="2:4" x14ac:dyDescent="0.2">
      <c r="B85" s="8"/>
      <c r="C85" s="9"/>
      <c r="D85" s="9"/>
    </row>
    <row r="86" spans="2:4" x14ac:dyDescent="0.2">
      <c r="B86" s="8"/>
      <c r="C86" s="9"/>
      <c r="D86" s="9"/>
    </row>
    <row r="87" spans="2:4" x14ac:dyDescent="0.2">
      <c r="B87" s="8"/>
      <c r="C87" s="9"/>
      <c r="D87" s="9"/>
    </row>
    <row r="88" spans="2:4" x14ac:dyDescent="0.2">
      <c r="B88" s="8"/>
      <c r="C88" s="9"/>
      <c r="D88" s="9"/>
    </row>
    <row r="89" spans="2:4" x14ac:dyDescent="0.2">
      <c r="B89" s="8"/>
      <c r="C89" s="9"/>
      <c r="D89" s="9"/>
    </row>
    <row r="90" spans="2:4" x14ac:dyDescent="0.2">
      <c r="B90" s="8"/>
      <c r="C90" s="9"/>
      <c r="D90" s="9"/>
    </row>
    <row r="91" spans="2:4" x14ac:dyDescent="0.2">
      <c r="B91" s="8"/>
      <c r="C91" s="9"/>
      <c r="D91" s="9"/>
    </row>
    <row r="92" spans="2:4" x14ac:dyDescent="0.2">
      <c r="B92" s="8"/>
      <c r="C92" s="9"/>
      <c r="D92" s="9"/>
    </row>
    <row r="93" spans="2:4" x14ac:dyDescent="0.2">
      <c r="B93" s="8"/>
      <c r="C93" s="9"/>
      <c r="D93" s="9"/>
    </row>
    <row r="94" spans="2:4" x14ac:dyDescent="0.2">
      <c r="B94" s="8"/>
      <c r="C94" s="9"/>
      <c r="D94" s="9"/>
    </row>
    <row r="95" spans="2:4" x14ac:dyDescent="0.2">
      <c r="B95" s="8"/>
      <c r="C95" s="9"/>
      <c r="D95" s="9"/>
    </row>
    <row r="96" spans="2:4" x14ac:dyDescent="0.2">
      <c r="B96" s="8"/>
      <c r="C96" s="9"/>
      <c r="D96" s="9"/>
    </row>
    <row r="97" spans="2:4" x14ac:dyDescent="0.2">
      <c r="B97" s="8"/>
      <c r="C97" s="9"/>
      <c r="D97" s="9"/>
    </row>
    <row r="98" spans="2:4" x14ac:dyDescent="0.2">
      <c r="B98" s="8"/>
      <c r="C98" s="9"/>
      <c r="D98" s="9"/>
    </row>
    <row r="99" spans="2:4" x14ac:dyDescent="0.2">
      <c r="B99" s="8"/>
      <c r="C99" s="9"/>
      <c r="D99" s="9"/>
    </row>
    <row r="100" spans="2:4" x14ac:dyDescent="0.2">
      <c r="B100" s="8"/>
      <c r="C100" s="9"/>
      <c r="D100" s="9"/>
    </row>
    <row r="101" spans="2:4" x14ac:dyDescent="0.2">
      <c r="B101" s="8"/>
      <c r="C101" s="9"/>
      <c r="D101" s="9"/>
    </row>
    <row r="102" spans="2:4" x14ac:dyDescent="0.2">
      <c r="B102" s="8"/>
      <c r="C102" s="9"/>
      <c r="D102" s="9"/>
    </row>
    <row r="103" spans="2:4" x14ac:dyDescent="0.2">
      <c r="B103" s="8"/>
      <c r="C103" s="9"/>
      <c r="D103" s="9"/>
    </row>
    <row r="104" spans="2:4" x14ac:dyDescent="0.2">
      <c r="B104" s="8"/>
      <c r="C104" s="9"/>
      <c r="D104" s="9"/>
    </row>
    <row r="105" spans="2:4" x14ac:dyDescent="0.2">
      <c r="B105" s="8"/>
      <c r="C105" s="9"/>
      <c r="D105" s="9"/>
    </row>
    <row r="106" spans="2:4" x14ac:dyDescent="0.2">
      <c r="B106" s="8"/>
      <c r="C106" s="9"/>
      <c r="D106" s="9"/>
    </row>
    <row r="107" spans="2:4" x14ac:dyDescent="0.2">
      <c r="B107" s="8"/>
      <c r="C107" s="9"/>
      <c r="D107" s="9"/>
    </row>
    <row r="108" spans="2:4" x14ac:dyDescent="0.2">
      <c r="B108" s="8"/>
      <c r="C108" s="9"/>
      <c r="D108" s="9"/>
    </row>
    <row r="109" spans="2:4" x14ac:dyDescent="0.2">
      <c r="B109" s="8"/>
      <c r="C109" s="9"/>
      <c r="D109" s="9"/>
    </row>
    <row r="110" spans="2:4" x14ac:dyDescent="0.2">
      <c r="B110" s="8"/>
      <c r="C110" s="9"/>
      <c r="D110" s="9"/>
    </row>
    <row r="111" spans="2:4" x14ac:dyDescent="0.2">
      <c r="B111" s="8"/>
      <c r="C111" s="9"/>
      <c r="D111" s="9"/>
    </row>
    <row r="112" spans="2:4" x14ac:dyDescent="0.2">
      <c r="B112" s="8"/>
      <c r="C112" s="9"/>
      <c r="D112" s="9"/>
    </row>
    <row r="113" spans="2:4" x14ac:dyDescent="0.2">
      <c r="B113" s="8"/>
      <c r="C113" s="9"/>
      <c r="D113" s="9"/>
    </row>
    <row r="114" spans="2:4" x14ac:dyDescent="0.2">
      <c r="B114" s="8"/>
      <c r="C114" s="9"/>
      <c r="D114" s="9"/>
    </row>
    <row r="115" spans="2:4" x14ac:dyDescent="0.2">
      <c r="B115" s="8"/>
      <c r="C115" s="9"/>
      <c r="D115" s="9"/>
    </row>
    <row r="116" spans="2:4" x14ac:dyDescent="0.2">
      <c r="B116" s="8"/>
      <c r="C116" s="9"/>
      <c r="D116" s="9"/>
    </row>
    <row r="117" spans="2:4" x14ac:dyDescent="0.2">
      <c r="B117" s="8"/>
      <c r="C117" s="9"/>
      <c r="D117" s="9"/>
    </row>
    <row r="118" spans="2:4" x14ac:dyDescent="0.2">
      <c r="B118" s="8"/>
      <c r="C118" s="9"/>
      <c r="D118" s="9"/>
    </row>
    <row r="119" spans="2:4" x14ac:dyDescent="0.2">
      <c r="B119" s="8"/>
      <c r="C119" s="9"/>
      <c r="D119" s="9"/>
    </row>
    <row r="120" spans="2:4" x14ac:dyDescent="0.2">
      <c r="B120" s="8"/>
      <c r="C120" s="9"/>
      <c r="D120" s="9"/>
    </row>
    <row r="121" spans="2:4" x14ac:dyDescent="0.2">
      <c r="B121" s="8"/>
      <c r="C121" s="9"/>
      <c r="D121" s="9"/>
    </row>
    <row r="122" spans="2:4" x14ac:dyDescent="0.2">
      <c r="B122" s="8"/>
      <c r="C122" s="9"/>
      <c r="D122" s="9"/>
    </row>
    <row r="123" spans="2:4" x14ac:dyDescent="0.2">
      <c r="B123" s="8"/>
      <c r="C123" s="9"/>
      <c r="D123" s="9"/>
    </row>
    <row r="124" spans="2:4" x14ac:dyDescent="0.2">
      <c r="B124" s="8"/>
      <c r="C124" s="9"/>
      <c r="D124" s="9"/>
    </row>
    <row r="125" spans="2:4" x14ac:dyDescent="0.2">
      <c r="B125" s="8"/>
      <c r="C125" s="9"/>
      <c r="D125" s="9"/>
    </row>
    <row r="126" spans="2:4" x14ac:dyDescent="0.2">
      <c r="B126" s="8"/>
      <c r="C126" s="9"/>
      <c r="D126" s="9"/>
    </row>
    <row r="127" spans="2:4" x14ac:dyDescent="0.2">
      <c r="B127" s="8"/>
      <c r="C127" s="9"/>
      <c r="D127" s="9"/>
    </row>
    <row r="128" spans="2:4" x14ac:dyDescent="0.2">
      <c r="B128" s="8"/>
      <c r="C128" s="9"/>
      <c r="D128" s="9"/>
    </row>
    <row r="129" spans="2:4" x14ac:dyDescent="0.2">
      <c r="B129" s="8"/>
      <c r="C129" s="9"/>
      <c r="D129" s="9"/>
    </row>
    <row r="130" spans="2:4" x14ac:dyDescent="0.2">
      <c r="B130" s="8"/>
      <c r="C130" s="9"/>
      <c r="D130" s="9"/>
    </row>
    <row r="131" spans="2:4" x14ac:dyDescent="0.2">
      <c r="B131" s="8"/>
      <c r="C131" s="9"/>
      <c r="D131" s="9"/>
    </row>
    <row r="132" spans="2:4" x14ac:dyDescent="0.2">
      <c r="B132" s="8"/>
      <c r="C132" s="9"/>
      <c r="D132" s="9"/>
    </row>
    <row r="133" spans="2:4" x14ac:dyDescent="0.2">
      <c r="B133" s="8"/>
      <c r="C133" s="9"/>
      <c r="D133" s="9"/>
    </row>
    <row r="134" spans="2:4" x14ac:dyDescent="0.2">
      <c r="B134" s="8"/>
      <c r="C134" s="9"/>
      <c r="D134" s="9"/>
    </row>
    <row r="135" spans="2:4" x14ac:dyDescent="0.2">
      <c r="B135" s="8"/>
      <c r="C135" s="9"/>
      <c r="D135" s="9"/>
    </row>
    <row r="136" spans="2:4" x14ac:dyDescent="0.2">
      <c r="B136" s="8"/>
      <c r="C136" s="9"/>
      <c r="D136" s="9"/>
    </row>
    <row r="137" spans="2:4" x14ac:dyDescent="0.2">
      <c r="B137" s="8"/>
      <c r="C137" s="9"/>
      <c r="D137" s="9"/>
    </row>
    <row r="138" spans="2:4" x14ac:dyDescent="0.2">
      <c r="B138" s="8"/>
      <c r="C138" s="9"/>
      <c r="D138" s="9"/>
    </row>
    <row r="139" spans="2:4" x14ac:dyDescent="0.2">
      <c r="B139" s="8"/>
      <c r="C139" s="9"/>
      <c r="D139" s="9"/>
    </row>
    <row r="140" spans="2:4" x14ac:dyDescent="0.2">
      <c r="B140" s="8"/>
      <c r="C140" s="9"/>
      <c r="D140" s="9"/>
    </row>
    <row r="141" spans="2:4" x14ac:dyDescent="0.2">
      <c r="B141" s="8"/>
      <c r="C141" s="9"/>
      <c r="D141" s="9"/>
    </row>
    <row r="142" spans="2:4" x14ac:dyDescent="0.2">
      <c r="B142" s="8"/>
      <c r="C142" s="9"/>
      <c r="D142" s="9"/>
    </row>
    <row r="143" spans="2:4" x14ac:dyDescent="0.2">
      <c r="B143" s="8"/>
      <c r="C143" s="9"/>
      <c r="D143" s="9"/>
    </row>
    <row r="144" spans="2:4" x14ac:dyDescent="0.2">
      <c r="B144" s="8"/>
      <c r="C144" s="9"/>
      <c r="D144" s="9"/>
    </row>
    <row r="145" spans="2:4" x14ac:dyDescent="0.2">
      <c r="B145" s="8"/>
      <c r="C145" s="9"/>
      <c r="D145" s="9"/>
    </row>
    <row r="146" spans="2:4" x14ac:dyDescent="0.2">
      <c r="B146" s="8"/>
      <c r="C146" s="9"/>
      <c r="D146" s="9"/>
    </row>
    <row r="147" spans="2:4" x14ac:dyDescent="0.2">
      <c r="B147" s="8"/>
      <c r="C147" s="9"/>
      <c r="D147" s="9"/>
    </row>
    <row r="148" spans="2:4" x14ac:dyDescent="0.2">
      <c r="B148" s="8"/>
      <c r="C148" s="9"/>
      <c r="D148" s="9"/>
    </row>
    <row r="149" spans="2:4" x14ac:dyDescent="0.2">
      <c r="B149" s="8"/>
      <c r="C149" s="9"/>
      <c r="D149" s="9"/>
    </row>
    <row r="150" spans="2:4" x14ac:dyDescent="0.2">
      <c r="B150" s="8"/>
      <c r="C150" s="9"/>
      <c r="D150" s="9"/>
    </row>
    <row r="151" spans="2:4" x14ac:dyDescent="0.2">
      <c r="B151" s="8"/>
      <c r="C151" s="9"/>
      <c r="D151" s="9"/>
    </row>
    <row r="152" spans="2:4" x14ac:dyDescent="0.2">
      <c r="B152" s="8"/>
      <c r="C152" s="9"/>
      <c r="D152" s="9"/>
    </row>
    <row r="153" spans="2:4" x14ac:dyDescent="0.2">
      <c r="B153" s="8"/>
      <c r="C153" s="9"/>
      <c r="D153" s="9"/>
    </row>
    <row r="154" spans="2:4" x14ac:dyDescent="0.2">
      <c r="B154" s="8"/>
      <c r="C154" s="9"/>
      <c r="D154" s="9"/>
    </row>
    <row r="155" spans="2:4" x14ac:dyDescent="0.2">
      <c r="B155" s="8"/>
      <c r="C155" s="9"/>
      <c r="D155" s="9"/>
    </row>
    <row r="156" spans="2:4" x14ac:dyDescent="0.2">
      <c r="B156" s="8"/>
      <c r="C156" s="9"/>
      <c r="D156" s="9"/>
    </row>
    <row r="157" spans="2:4" x14ac:dyDescent="0.2">
      <c r="B157" s="8"/>
      <c r="C157" s="9"/>
      <c r="D157" s="9"/>
    </row>
    <row r="158" spans="2:4" x14ac:dyDescent="0.2">
      <c r="B158" s="8"/>
      <c r="C158" s="9"/>
      <c r="D158" s="9"/>
    </row>
    <row r="159" spans="2:4" x14ac:dyDescent="0.2">
      <c r="B159" s="8"/>
      <c r="C159" s="9"/>
      <c r="D159" s="9"/>
    </row>
    <row r="160" spans="2:4" x14ac:dyDescent="0.2">
      <c r="B160" s="8"/>
      <c r="C160" s="9"/>
      <c r="D160" s="9"/>
    </row>
    <row r="161" spans="2:4" x14ac:dyDescent="0.2">
      <c r="B161" s="8"/>
      <c r="C161" s="9"/>
      <c r="D161" s="9"/>
    </row>
    <row r="162" spans="2:4" x14ac:dyDescent="0.2">
      <c r="B162" s="8"/>
      <c r="C162" s="9"/>
      <c r="D162" s="9"/>
    </row>
    <row r="163" spans="2:4" x14ac:dyDescent="0.2">
      <c r="B163" s="8"/>
      <c r="C163" s="9"/>
      <c r="D163" s="9"/>
    </row>
    <row r="164" spans="2:4" x14ac:dyDescent="0.2">
      <c r="B164" s="8"/>
      <c r="C164" s="9"/>
      <c r="D164" s="9"/>
    </row>
    <row r="165" spans="2:4" x14ac:dyDescent="0.2">
      <c r="B165" s="8"/>
      <c r="C165" s="9"/>
      <c r="D165" s="9"/>
    </row>
    <row r="166" spans="2:4" x14ac:dyDescent="0.2">
      <c r="B166" s="8"/>
      <c r="C166" s="9"/>
      <c r="D166" s="9"/>
    </row>
    <row r="167" spans="2:4" x14ac:dyDescent="0.2">
      <c r="B167" s="8"/>
      <c r="C167" s="9"/>
      <c r="D167" s="9"/>
    </row>
    <row r="168" spans="2:4" x14ac:dyDescent="0.2">
      <c r="B168" s="8"/>
      <c r="C168" s="9"/>
      <c r="D168" s="9"/>
    </row>
    <row r="169" spans="2:4" x14ac:dyDescent="0.2">
      <c r="B169" s="8"/>
      <c r="C169" s="9"/>
      <c r="D169" s="9"/>
    </row>
    <row r="170" spans="2:4" x14ac:dyDescent="0.2">
      <c r="B170" s="8"/>
      <c r="C170" s="9"/>
      <c r="D170" s="9"/>
    </row>
    <row r="171" spans="2:4" x14ac:dyDescent="0.2">
      <c r="B171" s="8"/>
      <c r="C171" s="9"/>
      <c r="D171" s="9"/>
    </row>
    <row r="172" spans="2:4" x14ac:dyDescent="0.2">
      <c r="B172" s="8"/>
      <c r="C172" s="9"/>
      <c r="D172" s="9"/>
    </row>
    <row r="173" spans="2:4" x14ac:dyDescent="0.2">
      <c r="B173" s="8"/>
      <c r="C173" s="9"/>
      <c r="D173" s="9"/>
    </row>
    <row r="174" spans="2:4" x14ac:dyDescent="0.2">
      <c r="B174" s="8"/>
      <c r="C174" s="9"/>
      <c r="D174" s="9"/>
    </row>
    <row r="175" spans="2:4" x14ac:dyDescent="0.2">
      <c r="B175" s="8"/>
      <c r="C175" s="9"/>
      <c r="D175" s="9"/>
    </row>
    <row r="176" spans="2:4" x14ac:dyDescent="0.2">
      <c r="B176" s="8"/>
      <c r="C176" s="9"/>
      <c r="D176" s="9"/>
    </row>
    <row r="177" spans="2:4" x14ac:dyDescent="0.2">
      <c r="B177" s="8"/>
      <c r="C177" s="9"/>
      <c r="D177" s="9"/>
    </row>
    <row r="178" spans="2:4" x14ac:dyDescent="0.2">
      <c r="B178" s="8"/>
      <c r="C178" s="9"/>
      <c r="D178" s="9"/>
    </row>
    <row r="179" spans="2:4" x14ac:dyDescent="0.2">
      <c r="B179" s="8"/>
      <c r="C179" s="9"/>
      <c r="D179" s="9"/>
    </row>
    <row r="180" spans="2:4" x14ac:dyDescent="0.2">
      <c r="B180" s="8"/>
      <c r="C180" s="9"/>
      <c r="D180" s="9"/>
    </row>
    <row r="181" spans="2:4" x14ac:dyDescent="0.2">
      <c r="B181" s="8"/>
      <c r="C181" s="9"/>
      <c r="D181" s="9"/>
    </row>
    <row r="182" spans="2:4" x14ac:dyDescent="0.2">
      <c r="B182" s="8"/>
      <c r="C182" s="9"/>
      <c r="D182" s="9"/>
    </row>
    <row r="183" spans="2:4" x14ac:dyDescent="0.2">
      <c r="B183" s="8"/>
      <c r="C183" s="9"/>
      <c r="D183" s="9"/>
    </row>
    <row r="184" spans="2:4" x14ac:dyDescent="0.2">
      <c r="B184" s="8"/>
      <c r="C184" s="9"/>
      <c r="D184" s="9"/>
    </row>
    <row r="185" spans="2:4" x14ac:dyDescent="0.2">
      <c r="B185" s="8"/>
      <c r="C185" s="9"/>
      <c r="D185" s="9"/>
    </row>
    <row r="186" spans="2:4" x14ac:dyDescent="0.2">
      <c r="B186" s="8"/>
      <c r="C186" s="9"/>
      <c r="D186" s="9"/>
    </row>
    <row r="187" spans="2:4" x14ac:dyDescent="0.2">
      <c r="B187" s="8"/>
      <c r="C187" s="9"/>
      <c r="D187" s="9"/>
    </row>
    <row r="188" spans="2:4" x14ac:dyDescent="0.2">
      <c r="B188" s="8"/>
      <c r="C188" s="9"/>
      <c r="D188" s="9"/>
    </row>
    <row r="189" spans="2:4" x14ac:dyDescent="0.2">
      <c r="B189" s="8"/>
      <c r="C189" s="9"/>
      <c r="D189" s="9"/>
    </row>
    <row r="190" spans="2:4" x14ac:dyDescent="0.2">
      <c r="B190" s="8"/>
      <c r="C190" s="9"/>
      <c r="D190" s="9"/>
    </row>
    <row r="191" spans="2:4" x14ac:dyDescent="0.2">
      <c r="B191" s="8"/>
      <c r="C191" s="9"/>
      <c r="D191" s="9"/>
    </row>
    <row r="192" spans="2:4" x14ac:dyDescent="0.2">
      <c r="B192" s="8"/>
      <c r="C192" s="9"/>
      <c r="D192" s="9"/>
    </row>
    <row r="193" spans="2:4" x14ac:dyDescent="0.2">
      <c r="B193" s="8"/>
      <c r="C193" s="9"/>
      <c r="D193" s="9"/>
    </row>
    <row r="194" spans="2:4" x14ac:dyDescent="0.2">
      <c r="B194" s="8"/>
      <c r="C194" s="9"/>
      <c r="D194" s="9"/>
    </row>
    <row r="195" spans="2:4" x14ac:dyDescent="0.2">
      <c r="B195" s="8"/>
      <c r="C195" s="9"/>
      <c r="D195" s="9"/>
    </row>
    <row r="196" spans="2:4" x14ac:dyDescent="0.2">
      <c r="B196" s="8"/>
      <c r="C196" s="9"/>
      <c r="D196" s="9"/>
    </row>
    <row r="197" spans="2:4" x14ac:dyDescent="0.2">
      <c r="B197" s="8"/>
      <c r="C197" s="9"/>
      <c r="D197" s="9"/>
    </row>
    <row r="198" spans="2:4" x14ac:dyDescent="0.2">
      <c r="B198" s="8"/>
      <c r="C198" s="9"/>
      <c r="D198" s="9"/>
    </row>
    <row r="199" spans="2:4" x14ac:dyDescent="0.2">
      <c r="B199" s="8"/>
      <c r="C199" s="9"/>
      <c r="D199" s="9"/>
    </row>
    <row r="200" spans="2:4" x14ac:dyDescent="0.2">
      <c r="B200" s="8"/>
      <c r="C200" s="9"/>
      <c r="D200" s="9"/>
    </row>
    <row r="201" spans="2:4" x14ac:dyDescent="0.2">
      <c r="B201" s="8"/>
      <c r="C201" s="9"/>
      <c r="D201" s="9"/>
    </row>
    <row r="202" spans="2:4" x14ac:dyDescent="0.2">
      <c r="B202" s="8"/>
      <c r="C202" s="9"/>
      <c r="D202" s="9"/>
    </row>
    <row r="203" spans="2:4" x14ac:dyDescent="0.2">
      <c r="B203" s="8"/>
      <c r="C203" s="9"/>
      <c r="D203" s="9"/>
    </row>
    <row r="204" spans="2:4" x14ac:dyDescent="0.2">
      <c r="B204" s="8"/>
      <c r="C204" s="9"/>
      <c r="D204" s="9"/>
    </row>
    <row r="205" spans="2:4" x14ac:dyDescent="0.2">
      <c r="B205" s="8"/>
      <c r="C205" s="9"/>
      <c r="D205" s="9"/>
    </row>
    <row r="206" spans="2:4" x14ac:dyDescent="0.2">
      <c r="B206" s="8"/>
      <c r="C206" s="9"/>
      <c r="D206" s="9"/>
    </row>
    <row r="207" spans="2:4" x14ac:dyDescent="0.2">
      <c r="B207" s="8"/>
      <c r="C207" s="9"/>
      <c r="D207" s="9"/>
    </row>
    <row r="208" spans="2:4" x14ac:dyDescent="0.2">
      <c r="B208" s="8"/>
      <c r="C208" s="9"/>
      <c r="D208" s="9"/>
    </row>
    <row r="209" spans="2:4" x14ac:dyDescent="0.2">
      <c r="B209" s="8"/>
      <c r="C209" s="9"/>
      <c r="D209" s="9"/>
    </row>
    <row r="210" spans="2:4" x14ac:dyDescent="0.2">
      <c r="B210" s="8"/>
      <c r="C210" s="9"/>
      <c r="D210" s="9"/>
    </row>
    <row r="211" spans="2:4" x14ac:dyDescent="0.2">
      <c r="B211" s="8"/>
      <c r="C211" s="9"/>
      <c r="D211" s="9"/>
    </row>
    <row r="212" spans="2:4" x14ac:dyDescent="0.2">
      <c r="B212" s="8"/>
      <c r="C212" s="9"/>
      <c r="D212" s="9"/>
    </row>
    <row r="213" spans="2:4" x14ac:dyDescent="0.2">
      <c r="B213" s="8"/>
      <c r="C213" s="9"/>
      <c r="D213" s="9"/>
    </row>
    <row r="214" spans="2:4" x14ac:dyDescent="0.2">
      <c r="B214" s="8"/>
      <c r="C214" s="9"/>
      <c r="D214" s="9"/>
    </row>
    <row r="215" spans="2:4" x14ac:dyDescent="0.2">
      <c r="B215" s="8"/>
      <c r="C215" s="9"/>
      <c r="D215" s="9"/>
    </row>
    <row r="216" spans="2:4" x14ac:dyDescent="0.2">
      <c r="B216" s="8"/>
      <c r="C216" s="9"/>
      <c r="D216" s="9"/>
    </row>
    <row r="217" spans="2:4" x14ac:dyDescent="0.2">
      <c r="B217" s="8"/>
      <c r="C217" s="9"/>
      <c r="D217" s="9"/>
    </row>
    <row r="218" spans="2:4" x14ac:dyDescent="0.2">
      <c r="B218" s="8"/>
      <c r="C218" s="9"/>
      <c r="D218" s="9"/>
    </row>
    <row r="219" spans="2:4" x14ac:dyDescent="0.2">
      <c r="B219" s="8"/>
      <c r="C219" s="9"/>
      <c r="D219" s="9"/>
    </row>
    <row r="220" spans="2:4" x14ac:dyDescent="0.2">
      <c r="B220" s="8"/>
      <c r="C220" s="9"/>
      <c r="D220" s="9"/>
    </row>
    <row r="221" spans="2:4" x14ac:dyDescent="0.2">
      <c r="B221" s="8"/>
      <c r="C221" s="9"/>
      <c r="D221" s="9"/>
    </row>
    <row r="222" spans="2:4" x14ac:dyDescent="0.2">
      <c r="B222" s="8"/>
      <c r="C222" s="9"/>
      <c r="D222" s="9"/>
    </row>
    <row r="223" spans="2:4" x14ac:dyDescent="0.2">
      <c r="B223" s="8"/>
      <c r="C223" s="9"/>
      <c r="D223" s="9"/>
    </row>
    <row r="224" spans="2:4" x14ac:dyDescent="0.2">
      <c r="B224" s="8"/>
      <c r="C224" s="9"/>
      <c r="D224" s="9"/>
    </row>
    <row r="225" spans="2:4" x14ac:dyDescent="0.2">
      <c r="B225" s="8"/>
      <c r="C225" s="9"/>
      <c r="D225" s="9"/>
    </row>
    <row r="226" spans="2:4" x14ac:dyDescent="0.2">
      <c r="B226" s="8"/>
      <c r="C226" s="9"/>
      <c r="D226" s="9"/>
    </row>
    <row r="227" spans="2:4" x14ac:dyDescent="0.2">
      <c r="B227" s="8"/>
      <c r="C227" s="9"/>
      <c r="D227" s="9"/>
    </row>
    <row r="228" spans="2:4" x14ac:dyDescent="0.2">
      <c r="B228" s="8"/>
      <c r="C228" s="9"/>
      <c r="D228" s="9"/>
    </row>
    <row r="229" spans="2:4" x14ac:dyDescent="0.2">
      <c r="B229" s="8"/>
      <c r="C229" s="9"/>
      <c r="D229" s="9"/>
    </row>
    <row r="230" spans="2:4" x14ac:dyDescent="0.2">
      <c r="B230" s="8"/>
      <c r="C230" s="9"/>
      <c r="D230" s="9"/>
    </row>
    <row r="231" spans="2:4" x14ac:dyDescent="0.2">
      <c r="B231" s="8"/>
      <c r="C231" s="9"/>
      <c r="D231" s="9"/>
    </row>
    <row r="232" spans="2:4" x14ac:dyDescent="0.2">
      <c r="B232" s="8"/>
      <c r="C232" s="9"/>
      <c r="D232" s="9"/>
    </row>
    <row r="233" spans="2:4" x14ac:dyDescent="0.2">
      <c r="B233" s="8"/>
      <c r="C233" s="9"/>
      <c r="D233" s="9"/>
    </row>
    <row r="234" spans="2:4" x14ac:dyDescent="0.2">
      <c r="B234" s="8"/>
      <c r="C234" s="9"/>
      <c r="D234" s="9"/>
    </row>
    <row r="235" spans="2:4" x14ac:dyDescent="0.2">
      <c r="B235" s="8"/>
      <c r="C235" s="9"/>
      <c r="D235" s="9"/>
    </row>
    <row r="236" spans="2:4" x14ac:dyDescent="0.2">
      <c r="B236" s="8"/>
      <c r="C236" s="9"/>
      <c r="D236" s="9"/>
    </row>
    <row r="237" spans="2:4" x14ac:dyDescent="0.2">
      <c r="B237" s="8"/>
      <c r="C237" s="9"/>
      <c r="D237" s="9"/>
    </row>
    <row r="238" spans="2:4" x14ac:dyDescent="0.2">
      <c r="B238" s="8"/>
      <c r="C238" s="9"/>
      <c r="D238" s="9"/>
    </row>
    <row r="239" spans="2:4" x14ac:dyDescent="0.2">
      <c r="B239" s="8"/>
      <c r="C239" s="9"/>
      <c r="D239" s="9"/>
    </row>
    <row r="240" spans="2:4" x14ac:dyDescent="0.2">
      <c r="B240" s="8"/>
      <c r="C240" s="9"/>
      <c r="D240" s="9"/>
    </row>
    <row r="241" spans="2:4" x14ac:dyDescent="0.2">
      <c r="B241" s="8"/>
      <c r="C241" s="9"/>
      <c r="D241" s="9"/>
    </row>
    <row r="242" spans="2:4" x14ac:dyDescent="0.2">
      <c r="B242" s="8"/>
      <c r="C242" s="9"/>
      <c r="D242" s="9"/>
    </row>
    <row r="243" spans="2:4" x14ac:dyDescent="0.2">
      <c r="B243" s="8"/>
      <c r="C243" s="9"/>
      <c r="D243" s="9"/>
    </row>
    <row r="244" spans="2:4" x14ac:dyDescent="0.2">
      <c r="B244" s="8"/>
      <c r="C244" s="9"/>
      <c r="D244" s="9"/>
    </row>
    <row r="245" spans="2:4" x14ac:dyDescent="0.2">
      <c r="B245" s="8"/>
      <c r="C245" s="9"/>
      <c r="D245" s="9"/>
    </row>
    <row r="246" spans="2:4" x14ac:dyDescent="0.2">
      <c r="B246" s="8"/>
      <c r="C246" s="9"/>
      <c r="D246" s="9"/>
    </row>
    <row r="247" spans="2:4" x14ac:dyDescent="0.2">
      <c r="B247" s="8"/>
      <c r="C247" s="9"/>
      <c r="D247" s="9"/>
    </row>
    <row r="248" spans="2:4" x14ac:dyDescent="0.2">
      <c r="B248" s="8"/>
      <c r="C248" s="9"/>
      <c r="D248" s="9"/>
    </row>
    <row r="249" spans="2:4" x14ac:dyDescent="0.2">
      <c r="B249" s="8"/>
      <c r="C249" s="9"/>
      <c r="D249" s="9"/>
    </row>
    <row r="250" spans="2:4" x14ac:dyDescent="0.2">
      <c r="B250" s="8"/>
      <c r="C250" s="9"/>
      <c r="D250" s="9"/>
    </row>
    <row r="251" spans="2:4" x14ac:dyDescent="0.2">
      <c r="B251" s="8"/>
      <c r="C251" s="9"/>
      <c r="D251" s="9"/>
    </row>
    <row r="252" spans="2:4" x14ac:dyDescent="0.2">
      <c r="B252" s="8"/>
      <c r="C252" s="9"/>
      <c r="D252" s="9"/>
    </row>
    <row r="253" spans="2:4" x14ac:dyDescent="0.2">
      <c r="B253" s="8"/>
      <c r="C253" s="9"/>
      <c r="D253" s="9"/>
    </row>
    <row r="254" spans="2:4" x14ac:dyDescent="0.2">
      <c r="B254" s="8"/>
      <c r="C254" s="9"/>
      <c r="D254" s="9"/>
    </row>
    <row r="255" spans="2:4" x14ac:dyDescent="0.2">
      <c r="B255" s="8"/>
      <c r="C255" s="9"/>
      <c r="D255" s="9"/>
    </row>
    <row r="256" spans="2:4" x14ac:dyDescent="0.2">
      <c r="B256" s="8"/>
      <c r="C256" s="9"/>
      <c r="D256" s="9"/>
    </row>
    <row r="257" spans="2:4" x14ac:dyDescent="0.2">
      <c r="B257" s="8"/>
      <c r="C257" s="9"/>
      <c r="D257" s="9"/>
    </row>
    <row r="258" spans="2:4" x14ac:dyDescent="0.2">
      <c r="B258" s="8"/>
      <c r="C258" s="9"/>
      <c r="D258" s="9"/>
    </row>
    <row r="259" spans="2:4" x14ac:dyDescent="0.2">
      <c r="B259" s="8"/>
      <c r="C259" s="9"/>
      <c r="D259" s="9"/>
    </row>
    <row r="260" spans="2:4" x14ac:dyDescent="0.2">
      <c r="B260" s="8"/>
      <c r="C260" s="9"/>
      <c r="D260" s="9"/>
    </row>
    <row r="261" spans="2:4" x14ac:dyDescent="0.2">
      <c r="B261" s="8"/>
      <c r="C261" s="9"/>
      <c r="D261" s="9"/>
    </row>
    <row r="262" spans="2:4" x14ac:dyDescent="0.2">
      <c r="B262" s="8"/>
      <c r="C262" s="9"/>
      <c r="D262" s="9"/>
    </row>
    <row r="263" spans="2:4" x14ac:dyDescent="0.2">
      <c r="B263" s="8"/>
      <c r="C263" s="9"/>
      <c r="D263" s="9"/>
    </row>
    <row r="264" spans="2:4" x14ac:dyDescent="0.2">
      <c r="B264" s="8"/>
      <c r="C264" s="9"/>
      <c r="D264" s="9"/>
    </row>
    <row r="265" spans="2:4" x14ac:dyDescent="0.2">
      <c r="B265" s="8"/>
      <c r="C265" s="9"/>
      <c r="D265" s="9"/>
    </row>
    <row r="266" spans="2:4" x14ac:dyDescent="0.2">
      <c r="B266" s="8"/>
      <c r="C266" s="9"/>
      <c r="D266" s="9"/>
    </row>
    <row r="267" spans="2:4" x14ac:dyDescent="0.2">
      <c r="B267" s="8"/>
      <c r="C267" s="9"/>
      <c r="D267" s="9"/>
    </row>
    <row r="268" spans="2:4" x14ac:dyDescent="0.2">
      <c r="B268" s="8"/>
      <c r="C268" s="9"/>
      <c r="D268" s="9"/>
    </row>
    <row r="269" spans="2:4" x14ac:dyDescent="0.2">
      <c r="B269" s="8"/>
      <c r="C269" s="9"/>
      <c r="D269" s="9"/>
    </row>
    <row r="270" spans="2:4" x14ac:dyDescent="0.2">
      <c r="B270" s="8"/>
      <c r="C270" s="9"/>
      <c r="D270" s="9"/>
    </row>
    <row r="271" spans="2:4" x14ac:dyDescent="0.2">
      <c r="B271" s="8"/>
      <c r="C271" s="9"/>
      <c r="D271" s="9"/>
    </row>
    <row r="272" spans="2:4" x14ac:dyDescent="0.2">
      <c r="B272" s="8"/>
      <c r="C272" s="9"/>
      <c r="D272" s="9"/>
    </row>
    <row r="273" spans="2:4" x14ac:dyDescent="0.2">
      <c r="B273" s="8"/>
      <c r="C273" s="9"/>
      <c r="D273" s="9"/>
    </row>
    <row r="274" spans="2:4" x14ac:dyDescent="0.2">
      <c r="B274" s="8"/>
      <c r="C274" s="9"/>
      <c r="D274" s="9"/>
    </row>
    <row r="275" spans="2:4" x14ac:dyDescent="0.2">
      <c r="B275" s="8"/>
      <c r="C275" s="9"/>
      <c r="D275" s="9"/>
    </row>
    <row r="276" spans="2:4" x14ac:dyDescent="0.2">
      <c r="B276" s="8"/>
      <c r="C276" s="9"/>
      <c r="D276" s="9"/>
    </row>
    <row r="277" spans="2:4" x14ac:dyDescent="0.2">
      <c r="B277" s="8"/>
      <c r="C277" s="9"/>
      <c r="D277" s="9"/>
    </row>
    <row r="278" spans="2:4" x14ac:dyDescent="0.2">
      <c r="B278" s="8"/>
      <c r="C278" s="9"/>
      <c r="D278" s="9"/>
    </row>
    <row r="279" spans="2:4" x14ac:dyDescent="0.2">
      <c r="B279" s="8"/>
      <c r="C279" s="9"/>
      <c r="D279" s="9"/>
    </row>
    <row r="280" spans="2:4" x14ac:dyDescent="0.2">
      <c r="B280" s="8"/>
      <c r="C280" s="9"/>
      <c r="D280" s="9"/>
    </row>
    <row r="281" spans="2:4" x14ac:dyDescent="0.2">
      <c r="B281" s="8"/>
      <c r="C281" s="9"/>
      <c r="D281" s="9"/>
    </row>
    <row r="282" spans="2:4" x14ac:dyDescent="0.2">
      <c r="B282" s="8"/>
      <c r="C282" s="9"/>
      <c r="D282" s="9"/>
    </row>
    <row r="283" spans="2:4" x14ac:dyDescent="0.2">
      <c r="B283" s="8"/>
      <c r="C283" s="9"/>
      <c r="D283" s="9"/>
    </row>
    <row r="284" spans="2:4" x14ac:dyDescent="0.2">
      <c r="B284" s="8"/>
      <c r="C284" s="9"/>
      <c r="D284" s="9"/>
    </row>
    <row r="285" spans="2:4" x14ac:dyDescent="0.2">
      <c r="B285" s="8"/>
      <c r="C285" s="9"/>
      <c r="D285" s="9"/>
    </row>
    <row r="286" spans="2:4" x14ac:dyDescent="0.2">
      <c r="B286" s="8"/>
      <c r="C286" s="9"/>
      <c r="D286" s="9"/>
    </row>
    <row r="287" spans="2:4" x14ac:dyDescent="0.2">
      <c r="B287" s="8"/>
      <c r="C287" s="9"/>
      <c r="D287" s="9"/>
    </row>
    <row r="288" spans="2:4" x14ac:dyDescent="0.2">
      <c r="B288" s="8"/>
      <c r="C288" s="9"/>
      <c r="D288" s="9"/>
    </row>
    <row r="289" spans="2:4" x14ac:dyDescent="0.2">
      <c r="B289" s="8"/>
      <c r="C289" s="9"/>
      <c r="D289" s="9"/>
    </row>
    <row r="290" spans="2:4" x14ac:dyDescent="0.2">
      <c r="B290" s="8"/>
      <c r="C290" s="9"/>
      <c r="D290" s="9"/>
    </row>
    <row r="291" spans="2:4" x14ac:dyDescent="0.2">
      <c r="B291" s="8"/>
      <c r="C291" s="9"/>
      <c r="D291" s="9"/>
    </row>
    <row r="292" spans="2:4" x14ac:dyDescent="0.2">
      <c r="B292" s="8"/>
      <c r="C292" s="9"/>
      <c r="D292" s="9"/>
    </row>
    <row r="293" spans="2:4" x14ac:dyDescent="0.2">
      <c r="B293" s="8"/>
      <c r="C293" s="9"/>
      <c r="D293" s="9"/>
    </row>
    <row r="294" spans="2:4" x14ac:dyDescent="0.2">
      <c r="B294" s="8"/>
      <c r="C294" s="9"/>
      <c r="D294" s="9"/>
    </row>
    <row r="295" spans="2:4" x14ac:dyDescent="0.2">
      <c r="B295" s="8"/>
      <c r="C295" s="9"/>
      <c r="D295" s="9"/>
    </row>
    <row r="296" spans="2:4" x14ac:dyDescent="0.2">
      <c r="B296" s="8"/>
      <c r="C296" s="9"/>
      <c r="D296" s="9"/>
    </row>
    <row r="297" spans="2:4" x14ac:dyDescent="0.2">
      <c r="B297" s="8"/>
      <c r="C297" s="9"/>
      <c r="D297" s="9"/>
    </row>
    <row r="298" spans="2:4" x14ac:dyDescent="0.2">
      <c r="B298" s="8"/>
      <c r="C298" s="9"/>
      <c r="D298" s="9"/>
    </row>
    <row r="299" spans="2:4" x14ac:dyDescent="0.2">
      <c r="B299" s="8"/>
      <c r="C299" s="9"/>
      <c r="D299" s="9"/>
    </row>
    <row r="300" spans="2:4" x14ac:dyDescent="0.2">
      <c r="B300" s="8"/>
      <c r="C300" s="9"/>
      <c r="D300" s="9"/>
    </row>
    <row r="301" spans="2:4" x14ac:dyDescent="0.2">
      <c r="B301" s="8"/>
      <c r="C301" s="9"/>
      <c r="D301" s="9"/>
    </row>
    <row r="302" spans="2:4" x14ac:dyDescent="0.2">
      <c r="B302" s="8"/>
      <c r="C302" s="9"/>
      <c r="D302" s="9"/>
    </row>
    <row r="303" spans="2:4" x14ac:dyDescent="0.2">
      <c r="B303" s="8"/>
      <c r="C303" s="9"/>
      <c r="D303" s="9"/>
    </row>
    <row r="304" spans="2:4" x14ac:dyDescent="0.2">
      <c r="B304" s="8"/>
      <c r="C304" s="9"/>
      <c r="D304" s="9"/>
    </row>
    <row r="305" spans="2:4" x14ac:dyDescent="0.2">
      <c r="B305" s="8"/>
      <c r="C305" s="9"/>
      <c r="D305" s="9"/>
    </row>
    <row r="306" spans="2:4" x14ac:dyDescent="0.2">
      <c r="B306" s="8"/>
      <c r="C306" s="9"/>
      <c r="D306" s="9"/>
    </row>
    <row r="307" spans="2:4" x14ac:dyDescent="0.2">
      <c r="B307" s="8"/>
      <c r="C307" s="9"/>
      <c r="D307" s="9"/>
    </row>
    <row r="308" spans="2:4" x14ac:dyDescent="0.2">
      <c r="B308" s="8"/>
      <c r="C308" s="9"/>
      <c r="D308" s="9"/>
    </row>
    <row r="309" spans="2:4" x14ac:dyDescent="0.2">
      <c r="B309" s="8"/>
      <c r="C309" s="9"/>
      <c r="D309" s="9"/>
    </row>
    <row r="310" spans="2:4" x14ac:dyDescent="0.2">
      <c r="B310" s="8"/>
      <c r="C310" s="9"/>
      <c r="D310" s="9"/>
    </row>
    <row r="311" spans="2:4" x14ac:dyDescent="0.2">
      <c r="B311" s="8"/>
      <c r="C311" s="9"/>
      <c r="D311" s="9"/>
    </row>
    <row r="312" spans="2:4" x14ac:dyDescent="0.2">
      <c r="B312" s="8"/>
      <c r="C312" s="9"/>
      <c r="D312" s="9"/>
    </row>
    <row r="313" spans="2:4" x14ac:dyDescent="0.2">
      <c r="B313" s="8"/>
      <c r="C313" s="9"/>
      <c r="D313" s="9"/>
    </row>
    <row r="314" spans="2:4" x14ac:dyDescent="0.2">
      <c r="B314" s="8"/>
      <c r="C314" s="9"/>
      <c r="D314" s="9"/>
    </row>
    <row r="315" spans="2:4" x14ac:dyDescent="0.2">
      <c r="B315" s="8"/>
      <c r="C315" s="9"/>
      <c r="D315" s="9"/>
    </row>
    <row r="316" spans="2:4" x14ac:dyDescent="0.2">
      <c r="B316" s="8"/>
      <c r="C316" s="9"/>
      <c r="D316" s="9"/>
    </row>
    <row r="317" spans="2:4" x14ac:dyDescent="0.2">
      <c r="B317" s="8"/>
      <c r="C317" s="9"/>
      <c r="D317" s="9"/>
    </row>
    <row r="318" spans="2:4" x14ac:dyDescent="0.2">
      <c r="B318" s="8"/>
      <c r="C318" s="9"/>
      <c r="D318" s="9"/>
    </row>
    <row r="319" spans="2:4" x14ac:dyDescent="0.2">
      <c r="B319" s="8"/>
      <c r="C319" s="9"/>
      <c r="D319" s="9"/>
    </row>
    <row r="320" spans="2:4" x14ac:dyDescent="0.2">
      <c r="B320" s="8"/>
      <c r="C320" s="9"/>
      <c r="D320" s="9"/>
    </row>
    <row r="321" spans="2:4" x14ac:dyDescent="0.2">
      <c r="B321" s="8"/>
      <c r="C321" s="9"/>
      <c r="D321" s="9"/>
    </row>
    <row r="322" spans="2:4" x14ac:dyDescent="0.2">
      <c r="B322" s="8"/>
      <c r="C322" s="9"/>
      <c r="D322" s="9"/>
    </row>
    <row r="323" spans="2:4" x14ac:dyDescent="0.2">
      <c r="B323" s="8"/>
      <c r="C323" s="9"/>
      <c r="D323" s="9"/>
    </row>
    <row r="324" spans="2:4" x14ac:dyDescent="0.2">
      <c r="B324" s="8"/>
      <c r="C324" s="9"/>
      <c r="D324" s="9"/>
    </row>
    <row r="325" spans="2:4" x14ac:dyDescent="0.2">
      <c r="B325" s="8"/>
      <c r="C325" s="9"/>
      <c r="D325" s="9"/>
    </row>
    <row r="326" spans="2:4" x14ac:dyDescent="0.2">
      <c r="B326" s="8"/>
      <c r="C326" s="9"/>
      <c r="D326" s="9"/>
    </row>
    <row r="327" spans="2:4" x14ac:dyDescent="0.2">
      <c r="B327" s="8"/>
      <c r="C327" s="9"/>
      <c r="D327" s="9"/>
    </row>
    <row r="328" spans="2:4" x14ac:dyDescent="0.2">
      <c r="B328" s="8"/>
      <c r="C328" s="9"/>
      <c r="D328" s="9"/>
    </row>
    <row r="329" spans="2:4" x14ac:dyDescent="0.2">
      <c r="B329" s="8"/>
      <c r="C329" s="9"/>
      <c r="D329" s="9"/>
    </row>
    <row r="330" spans="2:4" x14ac:dyDescent="0.2">
      <c r="B330" s="8"/>
      <c r="C330" s="9"/>
      <c r="D330" s="9"/>
    </row>
    <row r="331" spans="2:4" x14ac:dyDescent="0.2">
      <c r="B331" s="8"/>
      <c r="C331" s="9"/>
      <c r="D331" s="9"/>
    </row>
    <row r="332" spans="2:4" x14ac:dyDescent="0.2">
      <c r="B332" s="8"/>
      <c r="C332" s="9"/>
      <c r="D332" s="9"/>
    </row>
    <row r="333" spans="2:4" x14ac:dyDescent="0.2">
      <c r="B333" s="8"/>
      <c r="C333" s="9"/>
      <c r="D333" s="9"/>
    </row>
    <row r="334" spans="2:4" x14ac:dyDescent="0.2">
      <c r="B334" s="8"/>
      <c r="C334" s="9"/>
      <c r="D334" s="9"/>
    </row>
    <row r="335" spans="2:4" x14ac:dyDescent="0.2">
      <c r="B335" s="8"/>
      <c r="C335" s="9"/>
      <c r="D335" s="9"/>
    </row>
    <row r="336" spans="2:4" x14ac:dyDescent="0.2">
      <c r="B336" s="8"/>
      <c r="C336" s="9"/>
      <c r="D336" s="9"/>
    </row>
    <row r="337" spans="2:4" x14ac:dyDescent="0.2">
      <c r="B337" s="8"/>
      <c r="C337" s="9"/>
      <c r="D337" s="9"/>
    </row>
    <row r="338" spans="2:4" x14ac:dyDescent="0.2">
      <c r="B338" s="8"/>
      <c r="C338" s="9"/>
      <c r="D338" s="9"/>
    </row>
    <row r="339" spans="2:4" x14ac:dyDescent="0.2">
      <c r="B339" s="8"/>
      <c r="C339" s="9"/>
      <c r="D339" s="9"/>
    </row>
    <row r="340" spans="2:4" x14ac:dyDescent="0.2">
      <c r="B340" s="8"/>
      <c r="C340" s="9"/>
      <c r="D340" s="9"/>
    </row>
    <row r="341" spans="2:4" x14ac:dyDescent="0.2">
      <c r="B341" s="8"/>
      <c r="C341" s="9"/>
      <c r="D341" s="9"/>
    </row>
    <row r="342" spans="2:4" x14ac:dyDescent="0.2">
      <c r="B342" s="8"/>
      <c r="C342" s="9"/>
      <c r="D342" s="9"/>
    </row>
    <row r="343" spans="2:4" x14ac:dyDescent="0.2">
      <c r="B343" s="8"/>
      <c r="C343" s="9"/>
      <c r="D343" s="9"/>
    </row>
    <row r="344" spans="2:4" x14ac:dyDescent="0.2">
      <c r="B344" s="8"/>
      <c r="C344" s="9"/>
      <c r="D344" s="9"/>
    </row>
    <row r="345" spans="2:4" x14ac:dyDescent="0.2">
      <c r="B345" s="8"/>
      <c r="C345" s="9"/>
      <c r="D345" s="9"/>
    </row>
    <row r="346" spans="2:4" x14ac:dyDescent="0.2">
      <c r="B346" s="8"/>
      <c r="C346" s="9"/>
      <c r="D346" s="9"/>
    </row>
    <row r="347" spans="2:4" x14ac:dyDescent="0.2">
      <c r="B347" s="8"/>
      <c r="C347" s="9"/>
      <c r="D347" s="9"/>
    </row>
    <row r="348" spans="2:4" x14ac:dyDescent="0.2">
      <c r="B348" s="8"/>
      <c r="C348" s="9"/>
      <c r="D348" s="9"/>
    </row>
    <row r="349" spans="2:4" x14ac:dyDescent="0.2">
      <c r="B349" s="8"/>
      <c r="C349" s="9"/>
      <c r="D349" s="9"/>
    </row>
    <row r="350" spans="2:4" x14ac:dyDescent="0.2">
      <c r="B350" s="8"/>
      <c r="C350" s="9"/>
      <c r="D350" s="9"/>
    </row>
    <row r="351" spans="2:4" x14ac:dyDescent="0.2">
      <c r="B351" s="8"/>
      <c r="C351" s="9"/>
      <c r="D351" s="9"/>
    </row>
    <row r="352" spans="2:4" x14ac:dyDescent="0.2">
      <c r="B352" s="8"/>
      <c r="C352" s="9"/>
      <c r="D352" s="9"/>
    </row>
    <row r="353" spans="2:4" x14ac:dyDescent="0.2">
      <c r="B353" s="8"/>
      <c r="C353" s="9"/>
      <c r="D353" s="9"/>
    </row>
    <row r="354" spans="2:4" x14ac:dyDescent="0.2">
      <c r="B354" s="8"/>
      <c r="C354" s="9"/>
      <c r="D354" s="9"/>
    </row>
    <row r="355" spans="2:4" x14ac:dyDescent="0.2">
      <c r="B355" s="8"/>
      <c r="C355" s="9"/>
      <c r="D355" s="9"/>
    </row>
    <row r="356" spans="2:4" x14ac:dyDescent="0.2">
      <c r="B356" s="8"/>
      <c r="C356" s="9"/>
      <c r="D356" s="9"/>
    </row>
    <row r="357" spans="2:4" x14ac:dyDescent="0.2">
      <c r="B357" s="8"/>
      <c r="C357" s="9"/>
      <c r="D357" s="9"/>
    </row>
    <row r="358" spans="2:4" x14ac:dyDescent="0.2">
      <c r="B358" s="8"/>
      <c r="C358" s="9"/>
      <c r="D358" s="9"/>
    </row>
    <row r="359" spans="2:4" x14ac:dyDescent="0.2">
      <c r="B359" s="8"/>
      <c r="C359" s="9"/>
      <c r="D359" s="9"/>
    </row>
    <row r="360" spans="2:4" x14ac:dyDescent="0.2">
      <c r="B360" s="8"/>
      <c r="C360" s="9"/>
      <c r="D360" s="9"/>
    </row>
    <row r="361" spans="2:4" x14ac:dyDescent="0.2">
      <c r="B361" s="8"/>
      <c r="C361" s="9"/>
      <c r="D361" s="9"/>
    </row>
    <row r="362" spans="2:4" x14ac:dyDescent="0.2">
      <c r="B362" s="8"/>
      <c r="C362" s="9"/>
      <c r="D362" s="9"/>
    </row>
    <row r="363" spans="2:4" x14ac:dyDescent="0.2">
      <c r="B363" s="8"/>
      <c r="C363" s="9"/>
      <c r="D363" s="9"/>
    </row>
    <row r="364" spans="2:4" x14ac:dyDescent="0.2">
      <c r="B364" s="8"/>
      <c r="C364" s="9"/>
      <c r="D364" s="9"/>
    </row>
    <row r="365" spans="2:4" x14ac:dyDescent="0.2">
      <c r="B365" s="8"/>
      <c r="C365" s="9"/>
      <c r="D365" s="9"/>
    </row>
    <row r="366" spans="2:4" x14ac:dyDescent="0.2">
      <c r="B366" s="8"/>
      <c r="C366" s="9"/>
      <c r="D366" s="9"/>
    </row>
    <row r="367" spans="2:4" x14ac:dyDescent="0.2">
      <c r="B367" s="8"/>
      <c r="C367" s="9"/>
      <c r="D367" s="9"/>
    </row>
    <row r="368" spans="2:4" x14ac:dyDescent="0.2">
      <c r="B368" s="8"/>
      <c r="C368" s="9"/>
      <c r="D368" s="9"/>
    </row>
    <row r="369" spans="2:4" x14ac:dyDescent="0.2">
      <c r="B369" s="8"/>
      <c r="C369" s="9"/>
      <c r="D369" s="9"/>
    </row>
    <row r="370" spans="2:4" x14ac:dyDescent="0.2">
      <c r="B370" s="8"/>
      <c r="C370" s="9"/>
      <c r="D370" s="9"/>
    </row>
    <row r="371" spans="2:4" x14ac:dyDescent="0.2">
      <c r="B371" s="8"/>
      <c r="C371" s="9"/>
      <c r="D371" s="9"/>
    </row>
    <row r="372" spans="2:4" x14ac:dyDescent="0.2">
      <c r="B372" s="8"/>
      <c r="C372" s="9"/>
      <c r="D372" s="9"/>
    </row>
    <row r="373" spans="2:4" x14ac:dyDescent="0.2">
      <c r="B373" s="8"/>
      <c r="C373" s="9"/>
      <c r="D373" s="9"/>
    </row>
    <row r="374" spans="2:4" x14ac:dyDescent="0.2">
      <c r="B374" s="8"/>
      <c r="C374" s="9"/>
      <c r="D374" s="9"/>
    </row>
    <row r="375" spans="2:4" x14ac:dyDescent="0.2">
      <c r="B375" s="8"/>
      <c r="C375" s="9"/>
      <c r="D375" s="9"/>
    </row>
    <row r="376" spans="2:4" x14ac:dyDescent="0.2">
      <c r="B376" s="8"/>
      <c r="C376" s="9"/>
      <c r="D376" s="9"/>
    </row>
    <row r="377" spans="2:4" x14ac:dyDescent="0.2">
      <c r="B377" s="8"/>
      <c r="C377" s="9"/>
      <c r="D377" s="9"/>
    </row>
    <row r="378" spans="2:4" x14ac:dyDescent="0.2">
      <c r="B378" s="8"/>
      <c r="C378" s="9"/>
      <c r="D378" s="9"/>
    </row>
    <row r="379" spans="2:4" x14ac:dyDescent="0.2">
      <c r="B379" s="8"/>
      <c r="C379" s="9"/>
      <c r="D379" s="9"/>
    </row>
    <row r="380" spans="2:4" x14ac:dyDescent="0.2">
      <c r="B380" s="8"/>
      <c r="C380" s="9"/>
      <c r="D380" s="9"/>
    </row>
    <row r="381" spans="2:4" x14ac:dyDescent="0.2">
      <c r="B381" s="8"/>
      <c r="C381" s="9"/>
      <c r="D381" s="9"/>
    </row>
    <row r="382" spans="2:4" x14ac:dyDescent="0.2">
      <c r="B382" s="8"/>
      <c r="C382" s="9"/>
      <c r="D382" s="9"/>
    </row>
    <row r="383" spans="2:4" x14ac:dyDescent="0.2">
      <c r="B383" s="8"/>
      <c r="C383" s="9"/>
      <c r="D383" s="9"/>
    </row>
    <row r="384" spans="2:4" x14ac:dyDescent="0.2">
      <c r="B384" s="8"/>
      <c r="C384" s="9"/>
      <c r="D384" s="9"/>
    </row>
    <row r="385" spans="2:4" x14ac:dyDescent="0.2">
      <c r="B385" s="8"/>
      <c r="C385" s="9"/>
      <c r="D385" s="9"/>
    </row>
    <row r="386" spans="2:4" x14ac:dyDescent="0.2">
      <c r="B386" s="8"/>
      <c r="C386" s="9"/>
      <c r="D386" s="9"/>
    </row>
    <row r="387" spans="2:4" x14ac:dyDescent="0.2">
      <c r="B387" s="8"/>
      <c r="C387" s="9"/>
      <c r="D387" s="9"/>
    </row>
    <row r="388" spans="2:4" x14ac:dyDescent="0.2">
      <c r="B388" s="8"/>
      <c r="C388" s="9"/>
      <c r="D388" s="9"/>
    </row>
    <row r="389" spans="2:4" x14ac:dyDescent="0.2">
      <c r="B389" s="8"/>
      <c r="C389" s="9"/>
      <c r="D389" s="9"/>
    </row>
    <row r="390" spans="2:4" x14ac:dyDescent="0.2">
      <c r="B390" s="8"/>
      <c r="C390" s="9"/>
      <c r="D390" s="9"/>
    </row>
    <row r="391" spans="2:4" x14ac:dyDescent="0.2">
      <c r="B391" s="8"/>
      <c r="C391" s="9"/>
      <c r="D391" s="9"/>
    </row>
    <row r="392" spans="2:4" x14ac:dyDescent="0.2">
      <c r="B392" s="8"/>
      <c r="C392" s="9"/>
      <c r="D392" s="9"/>
    </row>
    <row r="393" spans="2:4" x14ac:dyDescent="0.2">
      <c r="B393" s="8"/>
      <c r="C393" s="9"/>
      <c r="D393" s="9"/>
    </row>
    <row r="394" spans="2:4" x14ac:dyDescent="0.2">
      <c r="B394" s="8"/>
      <c r="C394" s="9"/>
      <c r="D394" s="9"/>
    </row>
    <row r="395" spans="2:4" x14ac:dyDescent="0.2">
      <c r="B395" s="8"/>
      <c r="C395" s="9"/>
      <c r="D395" s="9"/>
    </row>
    <row r="396" spans="2:4" x14ac:dyDescent="0.2">
      <c r="B396" s="8"/>
      <c r="C396" s="9"/>
      <c r="D396" s="9"/>
    </row>
    <row r="397" spans="2:4" x14ac:dyDescent="0.2">
      <c r="B397" s="8"/>
      <c r="C397" s="9"/>
      <c r="D397" s="9"/>
    </row>
    <row r="398" spans="2:4" x14ac:dyDescent="0.2">
      <c r="B398" s="8"/>
      <c r="C398" s="9"/>
      <c r="D398" s="9"/>
    </row>
    <row r="399" spans="2:4" x14ac:dyDescent="0.2">
      <c r="B399" s="8"/>
      <c r="C399" s="9"/>
      <c r="D399" s="9"/>
    </row>
    <row r="400" spans="2:4" x14ac:dyDescent="0.2">
      <c r="B400" s="8"/>
      <c r="C400" s="9"/>
      <c r="D400" s="9"/>
    </row>
    <row r="401" spans="2:4" x14ac:dyDescent="0.2">
      <c r="B401" s="8"/>
      <c r="C401" s="9"/>
      <c r="D401" s="9"/>
    </row>
    <row r="402" spans="2:4" x14ac:dyDescent="0.2">
      <c r="B402" s="8"/>
      <c r="C402" s="9"/>
      <c r="D402" s="9"/>
    </row>
    <row r="403" spans="2:4" x14ac:dyDescent="0.2">
      <c r="B403" s="8"/>
      <c r="C403" s="9"/>
      <c r="D403" s="9"/>
    </row>
    <row r="404" spans="2:4" x14ac:dyDescent="0.2">
      <c r="B404" s="8"/>
      <c r="C404" s="9"/>
      <c r="D404" s="9"/>
    </row>
    <row r="405" spans="2:4" x14ac:dyDescent="0.2">
      <c r="B405" s="8"/>
      <c r="C405" s="9"/>
      <c r="D405" s="9"/>
    </row>
    <row r="406" spans="2:4" x14ac:dyDescent="0.2">
      <c r="B406" s="8"/>
      <c r="C406" s="9"/>
      <c r="D406" s="9"/>
    </row>
    <row r="407" spans="2:4" x14ac:dyDescent="0.2">
      <c r="B407" s="8"/>
      <c r="C407" s="9"/>
      <c r="D407" s="9"/>
    </row>
    <row r="408" spans="2:4" x14ac:dyDescent="0.2">
      <c r="B408" s="8"/>
      <c r="C408" s="9"/>
      <c r="D408" s="9"/>
    </row>
    <row r="409" spans="2:4" x14ac:dyDescent="0.2">
      <c r="B409" s="8"/>
      <c r="C409" s="9"/>
      <c r="D409" s="9"/>
    </row>
    <row r="410" spans="2:4" x14ac:dyDescent="0.2">
      <c r="B410" s="8"/>
      <c r="C410" s="9"/>
      <c r="D410" s="9"/>
    </row>
    <row r="411" spans="2:4" x14ac:dyDescent="0.2">
      <c r="B411" s="8"/>
      <c r="C411" s="9"/>
      <c r="D411" s="9"/>
    </row>
    <row r="412" spans="2:4" x14ac:dyDescent="0.2">
      <c r="B412" s="8"/>
      <c r="C412" s="9"/>
      <c r="D412" s="9"/>
    </row>
    <row r="413" spans="2:4" x14ac:dyDescent="0.2">
      <c r="B413" s="8"/>
      <c r="C413" s="9"/>
      <c r="D413" s="9"/>
    </row>
    <row r="414" spans="2:4" x14ac:dyDescent="0.2">
      <c r="B414" s="8"/>
      <c r="C414" s="9"/>
      <c r="D414" s="9"/>
    </row>
    <row r="415" spans="2:4" x14ac:dyDescent="0.2">
      <c r="B415" s="8"/>
      <c r="C415" s="9"/>
      <c r="D415" s="9"/>
    </row>
    <row r="416" spans="2:4" x14ac:dyDescent="0.2">
      <c r="B416" s="8"/>
      <c r="C416" s="9"/>
      <c r="D416" s="9"/>
    </row>
    <row r="417" spans="2:4" x14ac:dyDescent="0.2">
      <c r="B417" s="8"/>
      <c r="C417" s="9"/>
      <c r="D417" s="9"/>
    </row>
    <row r="418" spans="2:4" x14ac:dyDescent="0.2">
      <c r="B418" s="8"/>
      <c r="C418" s="9"/>
      <c r="D418" s="9"/>
    </row>
    <row r="419" spans="2:4" x14ac:dyDescent="0.2">
      <c r="B419" s="8"/>
      <c r="C419" s="9"/>
      <c r="D419" s="9"/>
    </row>
    <row r="420" spans="2:4" x14ac:dyDescent="0.2">
      <c r="B420" s="8"/>
      <c r="C420" s="9"/>
      <c r="D420" s="9"/>
    </row>
    <row r="421" spans="2:4" x14ac:dyDescent="0.2">
      <c r="B421" s="8"/>
      <c r="C421" s="9"/>
      <c r="D421" s="9"/>
    </row>
    <row r="422" spans="2:4" x14ac:dyDescent="0.2">
      <c r="B422" s="8"/>
      <c r="C422" s="9"/>
      <c r="D422" s="9"/>
    </row>
    <row r="423" spans="2:4" x14ac:dyDescent="0.2">
      <c r="B423" s="8"/>
      <c r="C423" s="9"/>
      <c r="D423" s="9"/>
    </row>
    <row r="424" spans="2:4" x14ac:dyDescent="0.2">
      <c r="B424" s="8"/>
      <c r="C424" s="9"/>
      <c r="D424" s="9"/>
    </row>
    <row r="425" spans="2:4" x14ac:dyDescent="0.2">
      <c r="B425" s="8"/>
      <c r="C425" s="9"/>
      <c r="D425" s="9"/>
    </row>
    <row r="426" spans="2:4" x14ac:dyDescent="0.2">
      <c r="B426" s="8"/>
      <c r="C426" s="9"/>
      <c r="D426" s="9"/>
    </row>
    <row r="427" spans="2:4" x14ac:dyDescent="0.2">
      <c r="B427" s="8"/>
      <c r="C427" s="9"/>
      <c r="D427" s="9"/>
    </row>
    <row r="428" spans="2:4" x14ac:dyDescent="0.2">
      <c r="B428" s="8"/>
      <c r="C428" s="9"/>
      <c r="D428" s="9"/>
    </row>
    <row r="429" spans="2:4" x14ac:dyDescent="0.2">
      <c r="B429" s="8"/>
      <c r="C429" s="9"/>
      <c r="D429" s="9"/>
    </row>
    <row r="430" spans="2:4" x14ac:dyDescent="0.2">
      <c r="B430" s="8"/>
      <c r="C430" s="9"/>
      <c r="D430" s="9"/>
    </row>
    <row r="431" spans="2:4" x14ac:dyDescent="0.2">
      <c r="B431" s="8"/>
      <c r="C431" s="9"/>
      <c r="D431" s="9"/>
    </row>
    <row r="432" spans="2:4" x14ac:dyDescent="0.2">
      <c r="B432" s="8"/>
      <c r="C432" s="9"/>
      <c r="D432" s="9"/>
    </row>
    <row r="433" spans="2:4" x14ac:dyDescent="0.2">
      <c r="B433" s="8"/>
      <c r="C433" s="9"/>
      <c r="D433" s="9"/>
    </row>
    <row r="434" spans="2:4" x14ac:dyDescent="0.2">
      <c r="B434" s="8"/>
      <c r="C434" s="9"/>
      <c r="D434" s="9"/>
    </row>
    <row r="435" spans="2:4" x14ac:dyDescent="0.2">
      <c r="B435" s="8"/>
      <c r="C435" s="9"/>
      <c r="D435" s="9"/>
    </row>
    <row r="436" spans="2:4" x14ac:dyDescent="0.2">
      <c r="B436" s="8"/>
      <c r="C436" s="9"/>
    </row>
    <row r="437" spans="2:4" x14ac:dyDescent="0.2">
      <c r="B437" s="8"/>
      <c r="C437" s="9"/>
    </row>
    <row r="438" spans="2:4" x14ac:dyDescent="0.2">
      <c r="B438" s="8"/>
      <c r="C438" s="9"/>
    </row>
    <row r="439" spans="2:4" x14ac:dyDescent="0.2">
      <c r="B439" s="8"/>
      <c r="C439" s="9"/>
    </row>
    <row r="440" spans="2:4" x14ac:dyDescent="0.2">
      <c r="B440" s="8"/>
      <c r="C440" s="9"/>
    </row>
    <row r="441" spans="2:4" x14ac:dyDescent="0.2">
      <c r="B441" s="8"/>
      <c r="C441" s="9"/>
    </row>
    <row r="442" spans="2:4" x14ac:dyDescent="0.2">
      <c r="B442" s="8"/>
      <c r="C442" s="9"/>
    </row>
    <row r="443" spans="2:4" x14ac:dyDescent="0.2">
      <c r="B443" s="8"/>
      <c r="C443" s="9"/>
    </row>
    <row r="444" spans="2:4" x14ac:dyDescent="0.2">
      <c r="B444" s="8"/>
      <c r="C444" s="9"/>
    </row>
    <row r="445" spans="2:4" x14ac:dyDescent="0.2">
      <c r="B445" s="8"/>
      <c r="C445" s="9"/>
    </row>
    <row r="446" spans="2:4" x14ac:dyDescent="0.2">
      <c r="B446" s="8"/>
      <c r="C446" s="9"/>
    </row>
    <row r="447" spans="2:4" x14ac:dyDescent="0.2">
      <c r="B447" s="8"/>
      <c r="C447" s="9"/>
    </row>
    <row r="448" spans="2:4" x14ac:dyDescent="0.2">
      <c r="B448" s="8"/>
      <c r="C448" s="9"/>
    </row>
    <row r="449" spans="2:3" x14ac:dyDescent="0.2">
      <c r="B449" s="8"/>
      <c r="C449" s="9"/>
    </row>
    <row r="450" spans="2:3" x14ac:dyDescent="0.2">
      <c r="B450" s="8"/>
      <c r="C450" s="9"/>
    </row>
    <row r="451" spans="2:3" x14ac:dyDescent="0.2">
      <c r="B451" s="8"/>
      <c r="C451" s="9"/>
    </row>
    <row r="452" spans="2:3" x14ac:dyDescent="0.2">
      <c r="B452" s="8"/>
      <c r="C452" s="9"/>
    </row>
    <row r="453" spans="2:3" x14ac:dyDescent="0.2">
      <c r="B453" s="8"/>
      <c r="C453" s="9"/>
    </row>
    <row r="454" spans="2:3" x14ac:dyDescent="0.2">
      <c r="B454" s="8"/>
      <c r="C454" s="9"/>
    </row>
    <row r="455" spans="2:3" x14ac:dyDescent="0.2">
      <c r="B455" s="8"/>
      <c r="C455" s="9"/>
    </row>
    <row r="456" spans="2:3" x14ac:dyDescent="0.2">
      <c r="B456" s="8"/>
      <c r="C456" s="9"/>
    </row>
    <row r="457" spans="2:3" x14ac:dyDescent="0.2">
      <c r="B457" s="8"/>
      <c r="C457" s="9"/>
    </row>
    <row r="458" spans="2:3" x14ac:dyDescent="0.2">
      <c r="B458" s="8"/>
      <c r="C458" s="9"/>
    </row>
    <row r="459" spans="2:3" x14ac:dyDescent="0.2">
      <c r="B459" s="8"/>
      <c r="C459" s="9"/>
    </row>
    <row r="460" spans="2:3" x14ac:dyDescent="0.2">
      <c r="B460" s="8"/>
      <c r="C460" s="9"/>
    </row>
    <row r="461" spans="2:3" x14ac:dyDescent="0.2">
      <c r="B461" s="8"/>
      <c r="C461" s="9"/>
    </row>
    <row r="462" spans="2:3" x14ac:dyDescent="0.2">
      <c r="B462" s="8"/>
      <c r="C462" s="9"/>
    </row>
    <row r="463" spans="2:3" x14ac:dyDescent="0.2">
      <c r="B463" s="8"/>
      <c r="C463" s="9"/>
    </row>
    <row r="464" spans="2:3" x14ac:dyDescent="0.2">
      <c r="B464" s="8"/>
      <c r="C464" s="9"/>
    </row>
    <row r="465" spans="2:3" x14ac:dyDescent="0.2">
      <c r="B465" s="8"/>
      <c r="C465" s="9"/>
    </row>
    <row r="466" spans="2:3" x14ac:dyDescent="0.2">
      <c r="B466" s="8"/>
      <c r="C466" s="9"/>
    </row>
    <row r="467" spans="2:3" x14ac:dyDescent="0.2">
      <c r="B467" s="8"/>
      <c r="C467" s="9"/>
    </row>
    <row r="468" spans="2:3" x14ac:dyDescent="0.2">
      <c r="B468" s="8"/>
      <c r="C468" s="9"/>
    </row>
    <row r="469" spans="2:3" x14ac:dyDescent="0.2">
      <c r="B469" s="8"/>
      <c r="C469" s="9"/>
    </row>
    <row r="470" spans="2:3" x14ac:dyDescent="0.2">
      <c r="B470" s="8"/>
      <c r="C470" s="9"/>
    </row>
    <row r="471" spans="2:3" x14ac:dyDescent="0.2">
      <c r="B471" s="8"/>
      <c r="C471" s="9"/>
    </row>
    <row r="472" spans="2:3" x14ac:dyDescent="0.2">
      <c r="B472" s="8"/>
      <c r="C472" s="9"/>
    </row>
    <row r="473" spans="2:3" x14ac:dyDescent="0.2">
      <c r="B473" s="8"/>
      <c r="C473" s="9"/>
    </row>
    <row r="474" spans="2:3" x14ac:dyDescent="0.2">
      <c r="B474" s="8"/>
      <c r="C474" s="9"/>
    </row>
    <row r="475" spans="2:3" x14ac:dyDescent="0.2">
      <c r="B475" s="8"/>
      <c r="C475" s="9"/>
    </row>
    <row r="476" spans="2:3" x14ac:dyDescent="0.2">
      <c r="B476" s="8"/>
      <c r="C476" s="9"/>
    </row>
    <row r="477" spans="2:3" x14ac:dyDescent="0.2">
      <c r="B477" s="8"/>
      <c r="C477" s="9"/>
    </row>
    <row r="478" spans="2:3" x14ac:dyDescent="0.2">
      <c r="B478" s="8"/>
      <c r="C478" s="9"/>
    </row>
    <row r="479" spans="2:3" x14ac:dyDescent="0.2">
      <c r="B479" s="8"/>
      <c r="C479" s="9"/>
    </row>
    <row r="480" spans="2:3" x14ac:dyDescent="0.2">
      <c r="B480" s="8"/>
      <c r="C480" s="9"/>
    </row>
    <row r="481" spans="2:3" x14ac:dyDescent="0.2">
      <c r="B481" s="8"/>
      <c r="C481" s="9"/>
    </row>
    <row r="482" spans="2:3" x14ac:dyDescent="0.2">
      <c r="B482" s="8"/>
      <c r="C482" s="9"/>
    </row>
    <row r="483" spans="2:3" x14ac:dyDescent="0.2">
      <c r="B483" s="8"/>
      <c r="C483" s="9"/>
    </row>
    <row r="484" spans="2:3" x14ac:dyDescent="0.2">
      <c r="B484" s="8"/>
      <c r="C484" s="9"/>
    </row>
    <row r="485" spans="2:3" x14ac:dyDescent="0.2">
      <c r="B485" s="8"/>
      <c r="C485" s="9"/>
    </row>
    <row r="486" spans="2:3" x14ac:dyDescent="0.2">
      <c r="B486" s="8"/>
      <c r="C486" s="9"/>
    </row>
    <row r="487" spans="2:3" x14ac:dyDescent="0.2">
      <c r="B487" s="8"/>
      <c r="C487" s="9"/>
    </row>
    <row r="488" spans="2:3" x14ac:dyDescent="0.2">
      <c r="B488" s="8"/>
      <c r="C488" s="9"/>
    </row>
    <row r="489" spans="2:3" x14ac:dyDescent="0.2">
      <c r="B489" s="8"/>
      <c r="C489" s="9"/>
    </row>
    <row r="490" spans="2:3" x14ac:dyDescent="0.2">
      <c r="B490" s="8"/>
      <c r="C490" s="9"/>
    </row>
    <row r="491" spans="2:3" x14ac:dyDescent="0.2">
      <c r="B491" s="8"/>
      <c r="C491" s="9"/>
    </row>
    <row r="492" spans="2:3" x14ac:dyDescent="0.2">
      <c r="B492" s="8"/>
      <c r="C492" s="9"/>
    </row>
    <row r="493" spans="2:3" x14ac:dyDescent="0.2">
      <c r="B493" s="8"/>
      <c r="C493" s="9"/>
    </row>
    <row r="494" spans="2:3" x14ac:dyDescent="0.2">
      <c r="B494" s="8"/>
      <c r="C494" s="9"/>
    </row>
    <row r="495" spans="2:3" x14ac:dyDescent="0.2">
      <c r="B495" s="8"/>
      <c r="C495" s="9"/>
    </row>
    <row r="496" spans="2:3" x14ac:dyDescent="0.2">
      <c r="B496" s="8"/>
      <c r="C496" s="9"/>
    </row>
    <row r="497" spans="2:3" x14ac:dyDescent="0.2">
      <c r="B497" s="8"/>
      <c r="C497" s="9"/>
    </row>
    <row r="498" spans="2:3" x14ac:dyDescent="0.2">
      <c r="B498" s="8"/>
      <c r="C498" s="9"/>
    </row>
    <row r="499" spans="2:3" x14ac:dyDescent="0.2">
      <c r="B499" s="8"/>
      <c r="C499" s="9"/>
    </row>
    <row r="500" spans="2:3" x14ac:dyDescent="0.2">
      <c r="B500" s="8"/>
      <c r="C500" s="9"/>
    </row>
    <row r="501" spans="2:3" x14ac:dyDescent="0.2">
      <c r="B501" s="8"/>
      <c r="C501" s="9"/>
    </row>
    <row r="502" spans="2:3" x14ac:dyDescent="0.2">
      <c r="B502" s="8"/>
      <c r="C502" s="9"/>
    </row>
    <row r="503" spans="2:3" x14ac:dyDescent="0.2">
      <c r="B503" s="8"/>
      <c r="C503" s="9"/>
    </row>
    <row r="504" spans="2:3" x14ac:dyDescent="0.2">
      <c r="B504" s="8"/>
      <c r="C504" s="9"/>
    </row>
    <row r="505" spans="2:3" x14ac:dyDescent="0.2">
      <c r="B505" s="8"/>
      <c r="C505" s="9"/>
    </row>
    <row r="506" spans="2:3" x14ac:dyDescent="0.2">
      <c r="B506" s="8"/>
      <c r="C506" s="9"/>
    </row>
    <row r="507" spans="2:3" x14ac:dyDescent="0.2">
      <c r="B507" s="8"/>
      <c r="C507" s="9"/>
    </row>
    <row r="508" spans="2:3" x14ac:dyDescent="0.2">
      <c r="B508" s="8"/>
      <c r="C508" s="9"/>
    </row>
    <row r="509" spans="2:3" x14ac:dyDescent="0.2">
      <c r="B509" s="8"/>
      <c r="C509" s="9"/>
    </row>
    <row r="510" spans="2:3" x14ac:dyDescent="0.2">
      <c r="B510" s="8"/>
      <c r="C510" s="9"/>
    </row>
    <row r="511" spans="2:3" x14ac:dyDescent="0.2">
      <c r="B511" s="8"/>
      <c r="C511" s="9"/>
    </row>
    <row r="512" spans="2:3" x14ac:dyDescent="0.2">
      <c r="B512" s="8"/>
      <c r="C512" s="9"/>
    </row>
    <row r="513" spans="2:3" x14ac:dyDescent="0.2">
      <c r="B513" s="8"/>
      <c r="C513" s="9"/>
    </row>
    <row r="514" spans="2:3" x14ac:dyDescent="0.2">
      <c r="B514" s="8"/>
      <c r="C514" s="9"/>
    </row>
    <row r="515" spans="2:3" x14ac:dyDescent="0.2">
      <c r="B515" s="8"/>
      <c r="C515" s="9"/>
    </row>
    <row r="516" spans="2:3" x14ac:dyDescent="0.2">
      <c r="B516" s="8"/>
      <c r="C516" s="9"/>
    </row>
    <row r="517" spans="2:3" x14ac:dyDescent="0.2">
      <c r="B517" s="8"/>
      <c r="C517" s="9"/>
    </row>
    <row r="518" spans="2:3" x14ac:dyDescent="0.2">
      <c r="B518" s="8"/>
      <c r="C518" s="9"/>
    </row>
    <row r="519" spans="2:3" x14ac:dyDescent="0.2">
      <c r="B519" s="8"/>
      <c r="C519" s="9"/>
    </row>
    <row r="520" spans="2:3" x14ac:dyDescent="0.2">
      <c r="B520" s="8"/>
      <c r="C520" s="9"/>
    </row>
    <row r="521" spans="2:3" x14ac:dyDescent="0.2">
      <c r="B521" s="8"/>
      <c r="C521" s="9"/>
    </row>
    <row r="522" spans="2:3" x14ac:dyDescent="0.2">
      <c r="B522" s="8"/>
      <c r="C522" s="9"/>
    </row>
    <row r="523" spans="2:3" x14ac:dyDescent="0.2">
      <c r="B523" s="8"/>
      <c r="C523" s="9"/>
    </row>
    <row r="524" spans="2:3" x14ac:dyDescent="0.2">
      <c r="B524" s="8"/>
      <c r="C524" s="9"/>
    </row>
    <row r="525" spans="2:3" x14ac:dyDescent="0.2">
      <c r="B525" s="8"/>
      <c r="C525" s="9"/>
    </row>
    <row r="526" spans="2:3" x14ac:dyDescent="0.2">
      <c r="B526" s="8"/>
      <c r="C526" s="9"/>
    </row>
    <row r="527" spans="2:3" x14ac:dyDescent="0.2">
      <c r="B527" s="8"/>
      <c r="C527" s="9"/>
    </row>
    <row r="528" spans="2:3" x14ac:dyDescent="0.2">
      <c r="B528" s="8"/>
      <c r="C528" s="9"/>
    </row>
    <row r="529" spans="2:3" x14ac:dyDescent="0.2">
      <c r="B529" s="8"/>
      <c r="C529" s="9"/>
    </row>
    <row r="530" spans="2:3" x14ac:dyDescent="0.2">
      <c r="B530" s="8"/>
      <c r="C530" s="9"/>
    </row>
    <row r="531" spans="2:3" x14ac:dyDescent="0.2">
      <c r="B531" s="8"/>
      <c r="C531" s="9"/>
    </row>
    <row r="532" spans="2:3" x14ac:dyDescent="0.2">
      <c r="B532" s="8"/>
      <c r="C532" s="9"/>
    </row>
    <row r="533" spans="2:3" x14ac:dyDescent="0.2">
      <c r="B533" s="8"/>
      <c r="C533" s="9"/>
    </row>
    <row r="534" spans="2:3" x14ac:dyDescent="0.2">
      <c r="B534" s="8"/>
      <c r="C534" s="9"/>
    </row>
    <row r="535" spans="2:3" x14ac:dyDescent="0.2">
      <c r="B535" s="8"/>
      <c r="C535" s="9"/>
    </row>
    <row r="536" spans="2:3" x14ac:dyDescent="0.2">
      <c r="B536" s="8"/>
      <c r="C536" s="9"/>
    </row>
    <row r="537" spans="2:3" x14ac:dyDescent="0.2">
      <c r="B537" s="8"/>
      <c r="C537" s="9"/>
    </row>
    <row r="538" spans="2:3" x14ac:dyDescent="0.2">
      <c r="B538" s="8"/>
      <c r="C538" s="9"/>
    </row>
    <row r="539" spans="2:3" x14ac:dyDescent="0.2">
      <c r="B539" s="8"/>
      <c r="C539" s="9"/>
    </row>
    <row r="540" spans="2:3" x14ac:dyDescent="0.2">
      <c r="B540" s="8"/>
      <c r="C540" s="9"/>
    </row>
    <row r="541" spans="2:3" x14ac:dyDescent="0.2">
      <c r="B541" s="8"/>
      <c r="C541" s="9"/>
    </row>
    <row r="542" spans="2:3" x14ac:dyDescent="0.2">
      <c r="B542" s="8"/>
      <c r="C542" s="9"/>
    </row>
    <row r="543" spans="2:3" x14ac:dyDescent="0.2">
      <c r="B543" s="8"/>
      <c r="C543" s="9"/>
    </row>
    <row r="544" spans="2:3" x14ac:dyDescent="0.2">
      <c r="B544" s="8"/>
      <c r="C544" s="9"/>
    </row>
    <row r="545" spans="2:3" x14ac:dyDescent="0.2">
      <c r="B545" s="8"/>
      <c r="C545" s="9"/>
    </row>
    <row r="546" spans="2:3" x14ac:dyDescent="0.2">
      <c r="B546" s="8"/>
      <c r="C546" s="9"/>
    </row>
    <row r="547" spans="2:3" x14ac:dyDescent="0.2">
      <c r="B547" s="8"/>
      <c r="C547" s="9"/>
    </row>
    <row r="548" spans="2:3" x14ac:dyDescent="0.2">
      <c r="B548" s="8"/>
      <c r="C548" s="9"/>
    </row>
    <row r="549" spans="2:3" x14ac:dyDescent="0.2">
      <c r="B549" s="8"/>
      <c r="C549" s="9"/>
    </row>
    <row r="550" spans="2:3" x14ac:dyDescent="0.2">
      <c r="B550" s="8"/>
      <c r="C550" s="9"/>
    </row>
    <row r="551" spans="2:3" x14ac:dyDescent="0.2">
      <c r="B551" s="8"/>
      <c r="C551" s="9"/>
    </row>
    <row r="552" spans="2:3" x14ac:dyDescent="0.2">
      <c r="B552" s="8"/>
      <c r="C552" s="9"/>
    </row>
    <row r="553" spans="2:3" x14ac:dyDescent="0.2">
      <c r="B553" s="8"/>
      <c r="C553" s="9"/>
    </row>
    <row r="554" spans="2:3" x14ac:dyDescent="0.2">
      <c r="B554" s="8"/>
      <c r="C554" s="9"/>
    </row>
    <row r="555" spans="2:3" x14ac:dyDescent="0.2">
      <c r="B555" s="8"/>
      <c r="C555" s="9"/>
    </row>
    <row r="556" spans="2:3" x14ac:dyDescent="0.2">
      <c r="B556" s="8"/>
      <c r="C556" s="9"/>
    </row>
    <row r="557" spans="2:3" x14ac:dyDescent="0.2">
      <c r="B557" s="8"/>
      <c r="C557" s="9"/>
    </row>
    <row r="558" spans="2:3" x14ac:dyDescent="0.2">
      <c r="B558" s="8"/>
      <c r="C558" s="9"/>
    </row>
    <row r="559" spans="2:3" x14ac:dyDescent="0.2">
      <c r="B559" s="8"/>
      <c r="C559" s="9"/>
    </row>
    <row r="560" spans="2:3" x14ac:dyDescent="0.2">
      <c r="B560" s="8"/>
      <c r="C560" s="9"/>
    </row>
    <row r="561" spans="2:3" x14ac:dyDescent="0.2">
      <c r="B561" s="8"/>
      <c r="C561" s="9"/>
    </row>
    <row r="562" spans="2:3" x14ac:dyDescent="0.2">
      <c r="B562" s="8"/>
      <c r="C562" s="9"/>
    </row>
    <row r="563" spans="2:3" x14ac:dyDescent="0.2">
      <c r="B563" s="8"/>
      <c r="C563" s="9"/>
    </row>
    <row r="564" spans="2:3" x14ac:dyDescent="0.2">
      <c r="B564" s="8"/>
      <c r="C564" s="9"/>
    </row>
    <row r="565" spans="2:3" x14ac:dyDescent="0.2">
      <c r="B565" s="8"/>
      <c r="C565" s="9"/>
    </row>
    <row r="566" spans="2:3" x14ac:dyDescent="0.2">
      <c r="B566" s="8"/>
      <c r="C566" s="9"/>
    </row>
    <row r="567" spans="2:3" x14ac:dyDescent="0.2">
      <c r="B567" s="8"/>
      <c r="C567" s="9"/>
    </row>
    <row r="568" spans="2:3" x14ac:dyDescent="0.2">
      <c r="B568" s="8"/>
      <c r="C568" s="9"/>
    </row>
    <row r="569" spans="2:3" x14ac:dyDescent="0.2">
      <c r="B569" s="8"/>
      <c r="C569" s="9"/>
    </row>
    <row r="570" spans="2:3" x14ac:dyDescent="0.2">
      <c r="B570" s="8"/>
      <c r="C570" s="9"/>
    </row>
    <row r="571" spans="2:3" x14ac:dyDescent="0.2">
      <c r="B571" s="8"/>
      <c r="C571" s="9"/>
    </row>
    <row r="572" spans="2:3" x14ac:dyDescent="0.2">
      <c r="B572" s="8"/>
      <c r="C572" s="9"/>
    </row>
    <row r="573" spans="2:3" x14ac:dyDescent="0.2">
      <c r="B573" s="8"/>
      <c r="C573" s="9"/>
    </row>
    <row r="574" spans="2:3" x14ac:dyDescent="0.2">
      <c r="B574" s="8"/>
      <c r="C574" s="9"/>
    </row>
    <row r="575" spans="2:3" x14ac:dyDescent="0.2">
      <c r="B575" s="8"/>
      <c r="C575" s="9"/>
    </row>
    <row r="576" spans="2:3" x14ac:dyDescent="0.2">
      <c r="B576" s="8"/>
      <c r="C576" s="9"/>
    </row>
    <row r="577" spans="2:3" x14ac:dyDescent="0.2">
      <c r="B577" s="8"/>
      <c r="C577" s="9"/>
    </row>
    <row r="578" spans="2:3" x14ac:dyDescent="0.2">
      <c r="B578" s="8"/>
      <c r="C578" s="9"/>
    </row>
    <row r="579" spans="2:3" x14ac:dyDescent="0.2">
      <c r="B579" s="8"/>
      <c r="C579" s="9"/>
    </row>
    <row r="580" spans="2:3" x14ac:dyDescent="0.2">
      <c r="B580" s="8"/>
      <c r="C580" s="9"/>
    </row>
    <row r="581" spans="2:3" x14ac:dyDescent="0.2">
      <c r="B581" s="8"/>
      <c r="C581" s="9"/>
    </row>
    <row r="582" spans="2:3" x14ac:dyDescent="0.2">
      <c r="B582" s="8"/>
      <c r="C582" s="9"/>
    </row>
    <row r="583" spans="2:3" x14ac:dyDescent="0.2">
      <c r="B583" s="8"/>
      <c r="C583" s="9"/>
    </row>
    <row r="584" spans="2:3" x14ac:dyDescent="0.2">
      <c r="B584" s="8"/>
      <c r="C584" s="9"/>
    </row>
    <row r="585" spans="2:3" x14ac:dyDescent="0.2">
      <c r="B585" s="8"/>
      <c r="C585" s="9"/>
    </row>
    <row r="586" spans="2:3" x14ac:dyDescent="0.2">
      <c r="B586" s="8"/>
      <c r="C586" s="9"/>
    </row>
    <row r="587" spans="2:3" x14ac:dyDescent="0.2">
      <c r="B587" s="8"/>
      <c r="C587" s="9"/>
    </row>
    <row r="588" spans="2:3" x14ac:dyDescent="0.2">
      <c r="B588" s="8"/>
      <c r="C588" s="9"/>
    </row>
    <row r="589" spans="2:3" x14ac:dyDescent="0.2">
      <c r="B589" s="8"/>
      <c r="C589" s="9"/>
    </row>
    <row r="590" spans="2:3" x14ac:dyDescent="0.2">
      <c r="B590" s="8"/>
      <c r="C590" s="9"/>
    </row>
    <row r="591" spans="2:3" x14ac:dyDescent="0.2">
      <c r="B591" s="8"/>
      <c r="C591" s="9"/>
    </row>
    <row r="592" spans="2:3" x14ac:dyDescent="0.2">
      <c r="B592" s="8"/>
      <c r="C592" s="9"/>
    </row>
    <row r="593" spans="2:3" x14ac:dyDescent="0.2">
      <c r="B593" s="8"/>
      <c r="C593" s="9"/>
    </row>
    <row r="594" spans="2:3" x14ac:dyDescent="0.2">
      <c r="B594" s="8"/>
      <c r="C594" s="9"/>
    </row>
    <row r="595" spans="2:3" x14ac:dyDescent="0.2">
      <c r="B595" s="8"/>
      <c r="C595" s="9"/>
    </row>
    <row r="596" spans="2:3" x14ac:dyDescent="0.2">
      <c r="B596" s="8"/>
      <c r="C596" s="9"/>
    </row>
    <row r="597" spans="2:3" x14ac:dyDescent="0.2">
      <c r="B597" s="8"/>
      <c r="C597" s="9"/>
    </row>
    <row r="598" spans="2:3" x14ac:dyDescent="0.2">
      <c r="B598" s="8"/>
      <c r="C598" s="9"/>
    </row>
    <row r="599" spans="2:3" x14ac:dyDescent="0.2">
      <c r="B599" s="8"/>
      <c r="C599" s="9"/>
    </row>
    <row r="600" spans="2:3" x14ac:dyDescent="0.2">
      <c r="B600" s="8"/>
      <c r="C600" s="9"/>
    </row>
    <row r="601" spans="2:3" x14ac:dyDescent="0.2">
      <c r="B601" s="8"/>
      <c r="C601" s="9"/>
    </row>
    <row r="602" spans="2:3" x14ac:dyDescent="0.2">
      <c r="B602" s="8"/>
      <c r="C602" s="9"/>
    </row>
    <row r="603" spans="2:3" x14ac:dyDescent="0.2">
      <c r="B603" s="8"/>
      <c r="C603" s="9"/>
    </row>
    <row r="604" spans="2:3" x14ac:dyDescent="0.2">
      <c r="B604" s="8"/>
      <c r="C604" s="9"/>
    </row>
    <row r="605" spans="2:3" x14ac:dyDescent="0.2">
      <c r="B605" s="8"/>
      <c r="C605" s="9"/>
    </row>
    <row r="606" spans="2:3" x14ac:dyDescent="0.2">
      <c r="B606" s="8"/>
      <c r="C606" s="9"/>
    </row>
    <row r="607" spans="2:3" x14ac:dyDescent="0.2">
      <c r="B607" s="8"/>
      <c r="C607" s="9"/>
    </row>
    <row r="608" spans="2:3" x14ac:dyDescent="0.2">
      <c r="B608" s="8"/>
      <c r="C608" s="9"/>
    </row>
    <row r="609" spans="2:3" x14ac:dyDescent="0.2">
      <c r="B609" s="8"/>
      <c r="C609" s="9"/>
    </row>
    <row r="610" spans="2:3" x14ac:dyDescent="0.2">
      <c r="B610" s="8"/>
      <c r="C610" s="9"/>
    </row>
    <row r="611" spans="2:3" x14ac:dyDescent="0.2">
      <c r="B611" s="8"/>
      <c r="C611" s="9"/>
    </row>
    <row r="612" spans="2:3" x14ac:dyDescent="0.2">
      <c r="B612" s="8"/>
      <c r="C612" s="9"/>
    </row>
    <row r="613" spans="2:3" x14ac:dyDescent="0.2">
      <c r="B613" s="8"/>
      <c r="C613" s="9"/>
    </row>
    <row r="614" spans="2:3" x14ac:dyDescent="0.2">
      <c r="B614" s="8"/>
      <c r="C614" s="9"/>
    </row>
    <row r="615" spans="2:3" x14ac:dyDescent="0.2">
      <c r="B615" s="8"/>
      <c r="C615" s="9"/>
    </row>
    <row r="616" spans="2:3" x14ac:dyDescent="0.2">
      <c r="B616" s="8"/>
      <c r="C616" s="9"/>
    </row>
    <row r="617" spans="2:3" x14ac:dyDescent="0.2">
      <c r="B617" s="8"/>
      <c r="C617" s="9"/>
    </row>
    <row r="618" spans="2:3" x14ac:dyDescent="0.2">
      <c r="B618" s="8"/>
      <c r="C618" s="9"/>
    </row>
    <row r="619" spans="2:3" x14ac:dyDescent="0.2">
      <c r="B619" s="8"/>
      <c r="C619" s="9"/>
    </row>
    <row r="620" spans="2:3" x14ac:dyDescent="0.2">
      <c r="B620" s="8"/>
      <c r="C620" s="9"/>
    </row>
    <row r="621" spans="2:3" x14ac:dyDescent="0.2">
      <c r="B621" s="8"/>
      <c r="C621" s="9"/>
    </row>
    <row r="622" spans="2:3" x14ac:dyDescent="0.2">
      <c r="B622" s="8"/>
      <c r="C622" s="9"/>
    </row>
    <row r="623" spans="2:3" x14ac:dyDescent="0.2">
      <c r="B623" s="8"/>
      <c r="C623" s="9"/>
    </row>
    <row r="624" spans="2:3" x14ac:dyDescent="0.2">
      <c r="B624" s="8"/>
      <c r="C624" s="9"/>
    </row>
    <row r="625" spans="2:3" x14ac:dyDescent="0.2">
      <c r="B625" s="8"/>
      <c r="C625" s="9"/>
    </row>
    <row r="626" spans="2:3" x14ac:dyDescent="0.2">
      <c r="B626" s="8"/>
      <c r="C626" s="9"/>
    </row>
    <row r="627" spans="2:3" x14ac:dyDescent="0.2">
      <c r="B627" s="8"/>
      <c r="C627" s="9"/>
    </row>
    <row r="628" spans="2:3" x14ac:dyDescent="0.2">
      <c r="B628" s="8"/>
      <c r="C628" s="9"/>
    </row>
    <row r="629" spans="2:3" x14ac:dyDescent="0.2">
      <c r="B629" s="8"/>
      <c r="C629" s="9"/>
    </row>
    <row r="630" spans="2:3" x14ac:dyDescent="0.2">
      <c r="B630" s="8"/>
      <c r="C630" s="9"/>
    </row>
    <row r="631" spans="2:3" x14ac:dyDescent="0.2">
      <c r="B631" s="8"/>
      <c r="C631" s="9"/>
    </row>
    <row r="632" spans="2:3" x14ac:dyDescent="0.2">
      <c r="B632" s="8"/>
      <c r="C632" s="9"/>
    </row>
    <row r="633" spans="2:3" x14ac:dyDescent="0.2">
      <c r="B633" s="8"/>
      <c r="C633" s="9"/>
    </row>
    <row r="634" spans="2:3" x14ac:dyDescent="0.2">
      <c r="B634" s="8"/>
      <c r="C634" s="9"/>
    </row>
    <row r="635" spans="2:3" x14ac:dyDescent="0.2">
      <c r="B635" s="8"/>
      <c r="C635" s="9"/>
    </row>
    <row r="636" spans="2:3" x14ac:dyDescent="0.2">
      <c r="B636" s="8"/>
      <c r="C636" s="9"/>
    </row>
    <row r="637" spans="2:3" x14ac:dyDescent="0.2">
      <c r="B637" s="8"/>
      <c r="C637" s="9"/>
    </row>
    <row r="638" spans="2:3" x14ac:dyDescent="0.2">
      <c r="B638" s="8"/>
      <c r="C638" s="9"/>
    </row>
    <row r="639" spans="2:3" x14ac:dyDescent="0.2">
      <c r="B639" s="8"/>
      <c r="C639" s="9"/>
    </row>
    <row r="640" spans="2:3" x14ac:dyDescent="0.2">
      <c r="B640" s="8"/>
      <c r="C640" s="9"/>
    </row>
    <row r="641" spans="2:3" x14ac:dyDescent="0.2">
      <c r="B641" s="8"/>
      <c r="C641" s="9"/>
    </row>
    <row r="642" spans="2:3" x14ac:dyDescent="0.2">
      <c r="B642" s="8"/>
      <c r="C642" s="9"/>
    </row>
    <row r="643" spans="2:3" x14ac:dyDescent="0.2">
      <c r="B643" s="8"/>
      <c r="C643" s="9"/>
    </row>
    <row r="644" spans="2:3" x14ac:dyDescent="0.2">
      <c r="B644" s="8"/>
      <c r="C644" s="9"/>
    </row>
    <row r="645" spans="2:3" x14ac:dyDescent="0.2">
      <c r="B645" s="8"/>
      <c r="C645" s="9"/>
    </row>
    <row r="646" spans="2:3" x14ac:dyDescent="0.2">
      <c r="B646" s="8"/>
      <c r="C646" s="9"/>
    </row>
    <row r="647" spans="2:3" x14ac:dyDescent="0.2">
      <c r="B647" s="8"/>
      <c r="C647" s="9"/>
    </row>
    <row r="648" spans="2:3" x14ac:dyDescent="0.2">
      <c r="B648" s="8"/>
      <c r="C648" s="9"/>
    </row>
    <row r="649" spans="2:3" x14ac:dyDescent="0.2">
      <c r="B649" s="8"/>
      <c r="C649" s="9"/>
    </row>
    <row r="650" spans="2:3" x14ac:dyDescent="0.2">
      <c r="B650" s="8"/>
      <c r="C650" s="9"/>
    </row>
    <row r="651" spans="2:3" x14ac:dyDescent="0.2">
      <c r="B651" s="8"/>
      <c r="C651" s="9"/>
    </row>
    <row r="652" spans="2:3" x14ac:dyDescent="0.2">
      <c r="B652" s="8"/>
      <c r="C652" s="9"/>
    </row>
    <row r="653" spans="2:3" x14ac:dyDescent="0.2">
      <c r="B653" s="8"/>
      <c r="C653" s="9"/>
    </row>
    <row r="654" spans="2:3" x14ac:dyDescent="0.2">
      <c r="B654" s="8"/>
      <c r="C654" s="9"/>
    </row>
    <row r="655" spans="2:3" x14ac:dyDescent="0.2">
      <c r="B655" s="8"/>
      <c r="C655" s="9"/>
    </row>
    <row r="656" spans="2:3" x14ac:dyDescent="0.2">
      <c r="B656" s="8"/>
      <c r="C656" s="9"/>
    </row>
    <row r="657" spans="2:3" x14ac:dyDescent="0.2">
      <c r="B657" s="8"/>
      <c r="C657" s="9"/>
    </row>
    <row r="658" spans="2:3" x14ac:dyDescent="0.2">
      <c r="C658" s="9"/>
    </row>
    <row r="659" spans="2:3" x14ac:dyDescent="0.2">
      <c r="C659" s="9"/>
    </row>
    <row r="660" spans="2:3" x14ac:dyDescent="0.2">
      <c r="C660" s="9"/>
    </row>
    <row r="661" spans="2:3" x14ac:dyDescent="0.2">
      <c r="C661" s="9"/>
    </row>
    <row r="662" spans="2:3" x14ac:dyDescent="0.2">
      <c r="C662" s="9"/>
    </row>
    <row r="663" spans="2:3" x14ac:dyDescent="0.2">
      <c r="C663" s="9"/>
    </row>
    <row r="664" spans="2:3" x14ac:dyDescent="0.2">
      <c r="C664" s="9"/>
    </row>
    <row r="665" spans="2:3" x14ac:dyDescent="0.2">
      <c r="C665" s="9"/>
    </row>
    <row r="666" spans="2:3" x14ac:dyDescent="0.2">
      <c r="C666" s="9"/>
    </row>
    <row r="667" spans="2:3" x14ac:dyDescent="0.2">
      <c r="C667" s="9"/>
    </row>
    <row r="668" spans="2:3" x14ac:dyDescent="0.2">
      <c r="C668" s="9"/>
    </row>
    <row r="669" spans="2:3" x14ac:dyDescent="0.2">
      <c r="C669" s="9"/>
    </row>
    <row r="670" spans="2:3" x14ac:dyDescent="0.2">
      <c r="C670" s="9"/>
    </row>
    <row r="671" spans="2:3" x14ac:dyDescent="0.2">
      <c r="C671" s="9"/>
    </row>
    <row r="672" spans="2:3" x14ac:dyDescent="0.2">
      <c r="C672" s="9"/>
    </row>
    <row r="673" spans="3:3" x14ac:dyDescent="0.2">
      <c r="C673" s="9"/>
    </row>
    <row r="674" spans="3:3" x14ac:dyDescent="0.2">
      <c r="C674" s="9"/>
    </row>
    <row r="675" spans="3:3" x14ac:dyDescent="0.2">
      <c r="C675" s="9"/>
    </row>
    <row r="676" spans="3:3" x14ac:dyDescent="0.2">
      <c r="C676" s="9"/>
    </row>
    <row r="677" spans="3:3" x14ac:dyDescent="0.2">
      <c r="C677" s="9"/>
    </row>
    <row r="678" spans="3:3" x14ac:dyDescent="0.2">
      <c r="C678" s="9"/>
    </row>
    <row r="679" spans="3:3" x14ac:dyDescent="0.2">
      <c r="C679" s="9"/>
    </row>
    <row r="680" spans="3:3" x14ac:dyDescent="0.2">
      <c r="C680" s="9"/>
    </row>
    <row r="681" spans="3:3" x14ac:dyDescent="0.2">
      <c r="C681" s="9"/>
    </row>
    <row r="682" spans="3:3" x14ac:dyDescent="0.2">
      <c r="C682" s="9"/>
    </row>
    <row r="683" spans="3:3" x14ac:dyDescent="0.2">
      <c r="C683" s="9"/>
    </row>
    <row r="684" spans="3:3" x14ac:dyDescent="0.2">
      <c r="C684" s="9"/>
    </row>
    <row r="685" spans="3:3" x14ac:dyDescent="0.2">
      <c r="C685" s="9"/>
    </row>
    <row r="686" spans="3:3" x14ac:dyDescent="0.2">
      <c r="C686" s="9"/>
    </row>
    <row r="687" spans="3:3" x14ac:dyDescent="0.2">
      <c r="C687" s="9"/>
    </row>
    <row r="688" spans="3:3" x14ac:dyDescent="0.2">
      <c r="C688" s="9"/>
    </row>
    <row r="689" spans="3:3" x14ac:dyDescent="0.2">
      <c r="C689" s="9"/>
    </row>
    <row r="690" spans="3:3" x14ac:dyDescent="0.2">
      <c r="C690" s="9"/>
    </row>
    <row r="691" spans="3:3" x14ac:dyDescent="0.2">
      <c r="C691" s="9"/>
    </row>
    <row r="692" spans="3:3" x14ac:dyDescent="0.2">
      <c r="C692" s="9"/>
    </row>
    <row r="693" spans="3:3" x14ac:dyDescent="0.2">
      <c r="C693" s="9"/>
    </row>
    <row r="694" spans="3:3" x14ac:dyDescent="0.2">
      <c r="C694" s="9"/>
    </row>
    <row r="695" spans="3:3" x14ac:dyDescent="0.2">
      <c r="C695" s="9"/>
    </row>
    <row r="696" spans="3:3" x14ac:dyDescent="0.2">
      <c r="C696" s="9"/>
    </row>
    <row r="697" spans="3:3" x14ac:dyDescent="0.2">
      <c r="C697" s="9"/>
    </row>
    <row r="698" spans="3:3" x14ac:dyDescent="0.2">
      <c r="C698" s="9"/>
    </row>
    <row r="699" spans="3:3" x14ac:dyDescent="0.2">
      <c r="C699" s="9"/>
    </row>
    <row r="700" spans="3:3" x14ac:dyDescent="0.2">
      <c r="C700" s="9"/>
    </row>
    <row r="701" spans="3:3" x14ac:dyDescent="0.2">
      <c r="C701" s="9"/>
    </row>
    <row r="702" spans="3:3" x14ac:dyDescent="0.2">
      <c r="C702" s="9"/>
    </row>
    <row r="703" spans="3:3" x14ac:dyDescent="0.2">
      <c r="C703" s="9"/>
    </row>
    <row r="704" spans="3:3" x14ac:dyDescent="0.2">
      <c r="C704" s="9"/>
    </row>
    <row r="705" spans="3:3" x14ac:dyDescent="0.2">
      <c r="C705" s="9"/>
    </row>
    <row r="706" spans="3:3" x14ac:dyDescent="0.2">
      <c r="C706" s="9"/>
    </row>
    <row r="707" spans="3:3" x14ac:dyDescent="0.2">
      <c r="C707" s="9"/>
    </row>
    <row r="708" spans="3:3" x14ac:dyDescent="0.2">
      <c r="C708" s="9"/>
    </row>
    <row r="709" spans="3:3" x14ac:dyDescent="0.2">
      <c r="C709" s="9"/>
    </row>
    <row r="710" spans="3:3" x14ac:dyDescent="0.2">
      <c r="C710" s="9"/>
    </row>
    <row r="711" spans="3:3" x14ac:dyDescent="0.2">
      <c r="C711" s="9"/>
    </row>
    <row r="712" spans="3:3" x14ac:dyDescent="0.2">
      <c r="C712" s="9"/>
    </row>
    <row r="713" spans="3:3" x14ac:dyDescent="0.2">
      <c r="C713" s="9"/>
    </row>
    <row r="714" spans="3:3" x14ac:dyDescent="0.2">
      <c r="C714" s="9"/>
    </row>
    <row r="715" spans="3:3" x14ac:dyDescent="0.2">
      <c r="C715" s="9"/>
    </row>
    <row r="716" spans="3:3" x14ac:dyDescent="0.2">
      <c r="C716" s="9"/>
    </row>
    <row r="717" spans="3:3" x14ac:dyDescent="0.2">
      <c r="C717" s="9"/>
    </row>
    <row r="718" spans="3:3" x14ac:dyDescent="0.2">
      <c r="C718" s="9"/>
    </row>
    <row r="719" spans="3:3" x14ac:dyDescent="0.2">
      <c r="C719" s="9"/>
    </row>
    <row r="720" spans="3:3" x14ac:dyDescent="0.2">
      <c r="C720" s="9"/>
    </row>
    <row r="721" spans="3:3" x14ac:dyDescent="0.2">
      <c r="C721" s="9"/>
    </row>
    <row r="722" spans="3:3" x14ac:dyDescent="0.2">
      <c r="C722" s="9"/>
    </row>
    <row r="723" spans="3:3" x14ac:dyDescent="0.2">
      <c r="C723" s="9"/>
    </row>
    <row r="724" spans="3:3" x14ac:dyDescent="0.2">
      <c r="C724" s="9"/>
    </row>
    <row r="725" spans="3:3" x14ac:dyDescent="0.2">
      <c r="C725" s="9"/>
    </row>
    <row r="726" spans="3:3" x14ac:dyDescent="0.2">
      <c r="C726" s="9"/>
    </row>
    <row r="727" spans="3:3" x14ac:dyDescent="0.2">
      <c r="C727" s="9"/>
    </row>
    <row r="728" spans="3:3" x14ac:dyDescent="0.2">
      <c r="C728" s="9"/>
    </row>
    <row r="729" spans="3:3" x14ac:dyDescent="0.2">
      <c r="C729" s="9"/>
    </row>
    <row r="730" spans="3:3" x14ac:dyDescent="0.2">
      <c r="C730" s="9"/>
    </row>
    <row r="731" spans="3:3" x14ac:dyDescent="0.2">
      <c r="C731" s="9"/>
    </row>
    <row r="732" spans="3:3" x14ac:dyDescent="0.2">
      <c r="C732" s="9"/>
    </row>
    <row r="733" spans="3:3" x14ac:dyDescent="0.2">
      <c r="C733" s="9"/>
    </row>
    <row r="734" spans="3:3" x14ac:dyDescent="0.2">
      <c r="C734" s="9"/>
    </row>
    <row r="735" spans="3:3" x14ac:dyDescent="0.2">
      <c r="C735" s="9"/>
    </row>
    <row r="736" spans="3:3" x14ac:dyDescent="0.2">
      <c r="C736" s="9"/>
    </row>
    <row r="737" spans="3:3" x14ac:dyDescent="0.2">
      <c r="C737" s="9"/>
    </row>
    <row r="738" spans="3:3" x14ac:dyDescent="0.2">
      <c r="C738" s="9"/>
    </row>
    <row r="739" spans="3:3" x14ac:dyDescent="0.2">
      <c r="C739" s="9"/>
    </row>
    <row r="740" spans="3:3" x14ac:dyDescent="0.2">
      <c r="C740" s="9"/>
    </row>
    <row r="741" spans="3:3" x14ac:dyDescent="0.2">
      <c r="C741" s="9"/>
    </row>
    <row r="742" spans="3:3" x14ac:dyDescent="0.2">
      <c r="C742" s="9"/>
    </row>
    <row r="743" spans="3:3" x14ac:dyDescent="0.2">
      <c r="C743" s="9"/>
    </row>
    <row r="744" spans="3:3" x14ac:dyDescent="0.2">
      <c r="C744" s="9"/>
    </row>
    <row r="745" spans="3:3" x14ac:dyDescent="0.2">
      <c r="C745" s="9"/>
    </row>
    <row r="746" spans="3:3" x14ac:dyDescent="0.2">
      <c r="C746" s="9"/>
    </row>
    <row r="747" spans="3:3" x14ac:dyDescent="0.2">
      <c r="C747" s="9"/>
    </row>
    <row r="748" spans="3:3" x14ac:dyDescent="0.2">
      <c r="C748" s="9"/>
    </row>
    <row r="749" spans="3:3" x14ac:dyDescent="0.2">
      <c r="C749" s="9"/>
    </row>
    <row r="750" spans="3:3" x14ac:dyDescent="0.2">
      <c r="C750" s="9"/>
    </row>
    <row r="751" spans="3:3" x14ac:dyDescent="0.2">
      <c r="C751" s="9"/>
    </row>
    <row r="752" spans="3:3" x14ac:dyDescent="0.2">
      <c r="C752" s="9"/>
    </row>
    <row r="753" spans="3:3" x14ac:dyDescent="0.2">
      <c r="C753" s="9"/>
    </row>
    <row r="754" spans="3:3" x14ac:dyDescent="0.2">
      <c r="C754" s="9"/>
    </row>
    <row r="755" spans="3:3" x14ac:dyDescent="0.2">
      <c r="C755" s="9"/>
    </row>
    <row r="756" spans="3:3" x14ac:dyDescent="0.2">
      <c r="C756" s="9"/>
    </row>
    <row r="757" spans="3:3" x14ac:dyDescent="0.2">
      <c r="C757" s="9"/>
    </row>
    <row r="758" spans="3:3" x14ac:dyDescent="0.2">
      <c r="C758" s="9"/>
    </row>
    <row r="759" spans="3:3" x14ac:dyDescent="0.2">
      <c r="C759" s="9"/>
    </row>
    <row r="760" spans="3:3" x14ac:dyDescent="0.2">
      <c r="C760" s="9"/>
    </row>
    <row r="761" spans="3:3" x14ac:dyDescent="0.2">
      <c r="C761" s="9"/>
    </row>
    <row r="762" spans="3:3" x14ac:dyDescent="0.2">
      <c r="C762" s="9"/>
    </row>
    <row r="763" spans="3:3" x14ac:dyDescent="0.2">
      <c r="C763" s="9"/>
    </row>
    <row r="764" spans="3:3" x14ac:dyDescent="0.2">
      <c r="C764" s="9"/>
    </row>
    <row r="765" spans="3:3" x14ac:dyDescent="0.2">
      <c r="C765" s="9"/>
    </row>
    <row r="766" spans="3:3" x14ac:dyDescent="0.2">
      <c r="C766" s="9"/>
    </row>
    <row r="767" spans="3:3" x14ac:dyDescent="0.2">
      <c r="C767" s="9"/>
    </row>
    <row r="768" spans="3:3" x14ac:dyDescent="0.2">
      <c r="C768" s="9"/>
    </row>
    <row r="769" spans="3:3" x14ac:dyDescent="0.2">
      <c r="C769" s="9"/>
    </row>
    <row r="770" spans="3:3" x14ac:dyDescent="0.2">
      <c r="C770" s="9"/>
    </row>
    <row r="771" spans="3:3" x14ac:dyDescent="0.2">
      <c r="C771" s="9"/>
    </row>
    <row r="772" spans="3:3" x14ac:dyDescent="0.2">
      <c r="C772" s="9"/>
    </row>
    <row r="773" spans="3:3" x14ac:dyDescent="0.2">
      <c r="C773" s="9"/>
    </row>
    <row r="774" spans="3:3" x14ac:dyDescent="0.2">
      <c r="C774" s="9"/>
    </row>
    <row r="775" spans="3:3" x14ac:dyDescent="0.2">
      <c r="C775" s="9"/>
    </row>
    <row r="776" spans="3:3" x14ac:dyDescent="0.2">
      <c r="C776" s="9"/>
    </row>
    <row r="777" spans="3:3" x14ac:dyDescent="0.2">
      <c r="C777" s="9"/>
    </row>
    <row r="778" spans="3:3" x14ac:dyDescent="0.2">
      <c r="C778" s="9"/>
    </row>
    <row r="779" spans="3:3" x14ac:dyDescent="0.2">
      <c r="C779" s="9"/>
    </row>
    <row r="780" spans="3:3" x14ac:dyDescent="0.2">
      <c r="C780" s="9"/>
    </row>
    <row r="781" spans="3:3" x14ac:dyDescent="0.2">
      <c r="C781" s="9"/>
    </row>
    <row r="782" spans="3:3" x14ac:dyDescent="0.2">
      <c r="C782" s="9"/>
    </row>
    <row r="783" spans="3:3" x14ac:dyDescent="0.2">
      <c r="C783" s="9"/>
    </row>
    <row r="784" spans="3:3" x14ac:dyDescent="0.2">
      <c r="C784" s="9"/>
    </row>
    <row r="785" spans="3:3" x14ac:dyDescent="0.2">
      <c r="C785" s="9"/>
    </row>
    <row r="786" spans="3:3" x14ac:dyDescent="0.2">
      <c r="C786" s="9"/>
    </row>
    <row r="787" spans="3:3" x14ac:dyDescent="0.2">
      <c r="C787" s="9"/>
    </row>
    <row r="788" spans="3:3" x14ac:dyDescent="0.2">
      <c r="C788" s="9"/>
    </row>
    <row r="789" spans="3:3" x14ac:dyDescent="0.2">
      <c r="C789" s="9"/>
    </row>
    <row r="790" spans="3:3" x14ac:dyDescent="0.2">
      <c r="C790" s="9"/>
    </row>
    <row r="791" spans="3:3" x14ac:dyDescent="0.2">
      <c r="C791" s="9"/>
    </row>
    <row r="792" spans="3:3" x14ac:dyDescent="0.2">
      <c r="C792" s="9"/>
    </row>
    <row r="793" spans="3:3" x14ac:dyDescent="0.2">
      <c r="C793" s="9"/>
    </row>
    <row r="794" spans="3:3" x14ac:dyDescent="0.2">
      <c r="C794" s="9"/>
    </row>
    <row r="795" spans="3:3" x14ac:dyDescent="0.2">
      <c r="C795" s="9"/>
    </row>
    <row r="796" spans="3:3" x14ac:dyDescent="0.2">
      <c r="C796" s="9"/>
    </row>
    <row r="797" spans="3:3" x14ac:dyDescent="0.2">
      <c r="C797" s="9"/>
    </row>
    <row r="798" spans="3:3" x14ac:dyDescent="0.2">
      <c r="C798" s="9"/>
    </row>
    <row r="799" spans="3:3" x14ac:dyDescent="0.2">
      <c r="C799" s="9"/>
    </row>
    <row r="800" spans="3:3" x14ac:dyDescent="0.2">
      <c r="C800" s="9"/>
    </row>
    <row r="801" spans="3:3" x14ac:dyDescent="0.2">
      <c r="C801" s="9"/>
    </row>
    <row r="802" spans="3:3" x14ac:dyDescent="0.2">
      <c r="C802" s="9"/>
    </row>
    <row r="803" spans="3:3" x14ac:dyDescent="0.2">
      <c r="C803" s="9"/>
    </row>
    <row r="804" spans="3:3" x14ac:dyDescent="0.2">
      <c r="C804" s="9"/>
    </row>
    <row r="805" spans="3:3" x14ac:dyDescent="0.2">
      <c r="C805" s="9"/>
    </row>
    <row r="806" spans="3:3" x14ac:dyDescent="0.2">
      <c r="C806" s="9"/>
    </row>
    <row r="807" spans="3:3" x14ac:dyDescent="0.2">
      <c r="C807" s="9"/>
    </row>
    <row r="808" spans="3:3" x14ac:dyDescent="0.2">
      <c r="C808" s="9"/>
    </row>
    <row r="809" spans="3:3" x14ac:dyDescent="0.2">
      <c r="C809" s="9"/>
    </row>
    <row r="810" spans="3:3" x14ac:dyDescent="0.2">
      <c r="C810" s="9"/>
    </row>
    <row r="811" spans="3:3" x14ac:dyDescent="0.2">
      <c r="C811" s="9"/>
    </row>
    <row r="812" spans="3:3" x14ac:dyDescent="0.2">
      <c r="C812" s="9"/>
    </row>
    <row r="813" spans="3:3" x14ac:dyDescent="0.2">
      <c r="C813" s="9"/>
    </row>
    <row r="814" spans="3:3" x14ac:dyDescent="0.2">
      <c r="C814" s="9"/>
    </row>
    <row r="815" spans="3:3" x14ac:dyDescent="0.2">
      <c r="C815" s="9"/>
    </row>
    <row r="816" spans="3:3" x14ac:dyDescent="0.2">
      <c r="C816" s="9"/>
    </row>
    <row r="817" spans="3:3" x14ac:dyDescent="0.2">
      <c r="C817" s="9"/>
    </row>
    <row r="818" spans="3:3" x14ac:dyDescent="0.2">
      <c r="C818" s="9"/>
    </row>
    <row r="819" spans="3:3" x14ac:dyDescent="0.2">
      <c r="C819" s="9"/>
    </row>
    <row r="820" spans="3:3" x14ac:dyDescent="0.2">
      <c r="C820" s="9"/>
    </row>
    <row r="821" spans="3:3" x14ac:dyDescent="0.2">
      <c r="C821" s="9"/>
    </row>
    <row r="822" spans="3:3" x14ac:dyDescent="0.2">
      <c r="C822" s="9"/>
    </row>
    <row r="823" spans="3:3" x14ac:dyDescent="0.2">
      <c r="C823" s="9"/>
    </row>
    <row r="824" spans="3:3" x14ac:dyDescent="0.2">
      <c r="C824" s="9"/>
    </row>
    <row r="825" spans="3:3" x14ac:dyDescent="0.2">
      <c r="C825" s="9"/>
    </row>
    <row r="826" spans="3:3" x14ac:dyDescent="0.2">
      <c r="C826" s="9"/>
    </row>
    <row r="827" spans="3:3" x14ac:dyDescent="0.2">
      <c r="C827" s="9"/>
    </row>
    <row r="828" spans="3:3" x14ac:dyDescent="0.2">
      <c r="C828" s="9"/>
    </row>
    <row r="829" spans="3:3" x14ac:dyDescent="0.2">
      <c r="C829" s="9"/>
    </row>
    <row r="830" spans="3:3" x14ac:dyDescent="0.2">
      <c r="C830" s="9"/>
    </row>
    <row r="831" spans="3:3" x14ac:dyDescent="0.2">
      <c r="C831" s="9"/>
    </row>
    <row r="832" spans="3:3" x14ac:dyDescent="0.2">
      <c r="C832" s="9"/>
    </row>
    <row r="833" spans="3:3" x14ac:dyDescent="0.2">
      <c r="C833" s="9"/>
    </row>
    <row r="834" spans="3:3" x14ac:dyDescent="0.2">
      <c r="C834" s="9"/>
    </row>
    <row r="835" spans="3:3" x14ac:dyDescent="0.2">
      <c r="C835" s="9"/>
    </row>
    <row r="836" spans="3:3" x14ac:dyDescent="0.2">
      <c r="C836" s="9"/>
    </row>
    <row r="837" spans="3:3" x14ac:dyDescent="0.2">
      <c r="C837" s="9"/>
    </row>
    <row r="838" spans="3:3" x14ac:dyDescent="0.2">
      <c r="C838" s="9"/>
    </row>
    <row r="839" spans="3:3" x14ac:dyDescent="0.2">
      <c r="C839" s="9"/>
    </row>
    <row r="840" spans="3:3" x14ac:dyDescent="0.2">
      <c r="C840" s="9"/>
    </row>
    <row r="841" spans="3:3" x14ac:dyDescent="0.2">
      <c r="C841" s="9"/>
    </row>
    <row r="842" spans="3:3" x14ac:dyDescent="0.2">
      <c r="C842" s="9"/>
    </row>
    <row r="843" spans="3:3" x14ac:dyDescent="0.2">
      <c r="C843" s="9"/>
    </row>
    <row r="844" spans="3:3" x14ac:dyDescent="0.2">
      <c r="C844" s="9"/>
    </row>
    <row r="845" spans="3:3" x14ac:dyDescent="0.2">
      <c r="C845" s="9"/>
    </row>
    <row r="846" spans="3:3" x14ac:dyDescent="0.2">
      <c r="C846" s="9"/>
    </row>
    <row r="847" spans="3:3" x14ac:dyDescent="0.2">
      <c r="C847" s="9"/>
    </row>
    <row r="848" spans="3:3" x14ac:dyDescent="0.2">
      <c r="C848" s="9"/>
    </row>
    <row r="849" spans="3:3" x14ac:dyDescent="0.2">
      <c r="C849" s="9"/>
    </row>
    <row r="850" spans="3:3" x14ac:dyDescent="0.2">
      <c r="C850" s="9"/>
    </row>
    <row r="851" spans="3:3" x14ac:dyDescent="0.2">
      <c r="C851" s="9"/>
    </row>
    <row r="852" spans="3:3" x14ac:dyDescent="0.2">
      <c r="C852" s="9"/>
    </row>
    <row r="853" spans="3:3" x14ac:dyDescent="0.2">
      <c r="C853" s="9"/>
    </row>
    <row r="854" spans="3:3" x14ac:dyDescent="0.2">
      <c r="C854" s="9"/>
    </row>
    <row r="855" spans="3:3" x14ac:dyDescent="0.2">
      <c r="C855" s="9"/>
    </row>
    <row r="856" spans="3:3" x14ac:dyDescent="0.2">
      <c r="C856" s="9"/>
    </row>
    <row r="857" spans="3:3" x14ac:dyDescent="0.2">
      <c r="C857" s="9"/>
    </row>
    <row r="858" spans="3:3" x14ac:dyDescent="0.2">
      <c r="C858" s="9"/>
    </row>
    <row r="859" spans="3:3" x14ac:dyDescent="0.2">
      <c r="C859" s="9"/>
    </row>
    <row r="860" spans="3:3" x14ac:dyDescent="0.2">
      <c r="C860" s="9"/>
    </row>
    <row r="861" spans="3:3" x14ac:dyDescent="0.2">
      <c r="C861" s="9"/>
    </row>
    <row r="862" spans="3:3" x14ac:dyDescent="0.2">
      <c r="C862" s="9"/>
    </row>
    <row r="863" spans="3:3" x14ac:dyDescent="0.2">
      <c r="C863" s="9"/>
    </row>
    <row r="864" spans="3:3" x14ac:dyDescent="0.2">
      <c r="C864" s="9"/>
    </row>
    <row r="865" spans="3:3" x14ac:dyDescent="0.2">
      <c r="C865" s="9"/>
    </row>
    <row r="866" spans="3:3" x14ac:dyDescent="0.2">
      <c r="C866" s="9"/>
    </row>
    <row r="867" spans="3:3" x14ac:dyDescent="0.2">
      <c r="C867" s="9"/>
    </row>
    <row r="868" spans="3:3" x14ac:dyDescent="0.2">
      <c r="C868" s="9"/>
    </row>
    <row r="869" spans="3:3" x14ac:dyDescent="0.2">
      <c r="C869" s="9"/>
    </row>
    <row r="870" spans="3:3" x14ac:dyDescent="0.2">
      <c r="C870" s="9"/>
    </row>
    <row r="871" spans="3:3" x14ac:dyDescent="0.2">
      <c r="C871" s="9"/>
    </row>
    <row r="872" spans="3:3" x14ac:dyDescent="0.2">
      <c r="C872" s="9"/>
    </row>
    <row r="873" spans="3:3" x14ac:dyDescent="0.2">
      <c r="C873" s="9"/>
    </row>
    <row r="874" spans="3:3" x14ac:dyDescent="0.2">
      <c r="C874" s="9"/>
    </row>
    <row r="875" spans="3:3" x14ac:dyDescent="0.2">
      <c r="C875" s="9"/>
    </row>
    <row r="876" spans="3:3" x14ac:dyDescent="0.2">
      <c r="C876" s="9"/>
    </row>
    <row r="877" spans="3:3" x14ac:dyDescent="0.2">
      <c r="C877" s="9"/>
    </row>
    <row r="878" spans="3:3" x14ac:dyDescent="0.2">
      <c r="C878" s="9"/>
    </row>
    <row r="879" spans="3:3" x14ac:dyDescent="0.2">
      <c r="C879" s="9"/>
    </row>
    <row r="880" spans="3:3" x14ac:dyDescent="0.2">
      <c r="C880" s="9"/>
    </row>
    <row r="881" spans="3:3" x14ac:dyDescent="0.2">
      <c r="C881" s="9"/>
    </row>
    <row r="882" spans="3:3" x14ac:dyDescent="0.2">
      <c r="C882" s="9"/>
    </row>
    <row r="883" spans="3:3" x14ac:dyDescent="0.2">
      <c r="C883" s="9"/>
    </row>
    <row r="884" spans="3:3" x14ac:dyDescent="0.2">
      <c r="C884" s="9"/>
    </row>
    <row r="885" spans="3:3" x14ac:dyDescent="0.2">
      <c r="C885" s="9"/>
    </row>
    <row r="886" spans="3:3" x14ac:dyDescent="0.2">
      <c r="C886" s="9"/>
    </row>
    <row r="887" spans="3:3" x14ac:dyDescent="0.2">
      <c r="C887" s="9"/>
    </row>
    <row r="888" spans="3:3" x14ac:dyDescent="0.2">
      <c r="C888" s="9"/>
    </row>
    <row r="889" spans="3:3" x14ac:dyDescent="0.2">
      <c r="C889" s="9"/>
    </row>
    <row r="890" spans="3:3" x14ac:dyDescent="0.2">
      <c r="C890" s="9"/>
    </row>
    <row r="891" spans="3:3" x14ac:dyDescent="0.2">
      <c r="C891" s="9"/>
    </row>
    <row r="892" spans="3:3" x14ac:dyDescent="0.2">
      <c r="C892" s="9"/>
    </row>
    <row r="893" spans="3:3" x14ac:dyDescent="0.2">
      <c r="C893" s="9"/>
    </row>
    <row r="894" spans="3:3" x14ac:dyDescent="0.2">
      <c r="C894" s="9"/>
    </row>
    <row r="895" spans="3:3" x14ac:dyDescent="0.2">
      <c r="C895" s="9"/>
    </row>
    <row r="896" spans="3:3" x14ac:dyDescent="0.2">
      <c r="C896" s="9"/>
    </row>
    <row r="897" spans="3:3" x14ac:dyDescent="0.2">
      <c r="C897" s="9"/>
    </row>
    <row r="898" spans="3:3" x14ac:dyDescent="0.2">
      <c r="C898" s="9"/>
    </row>
    <row r="899" spans="3:3" x14ac:dyDescent="0.2">
      <c r="C899" s="9"/>
    </row>
    <row r="900" spans="3:3" x14ac:dyDescent="0.2">
      <c r="C900" s="9"/>
    </row>
    <row r="901" spans="3:3" x14ac:dyDescent="0.2">
      <c r="C901" s="9"/>
    </row>
    <row r="902" spans="3:3" x14ac:dyDescent="0.2">
      <c r="C902" s="9"/>
    </row>
    <row r="903" spans="3:3" x14ac:dyDescent="0.2">
      <c r="C903" s="9"/>
    </row>
    <row r="904" spans="3:3" x14ac:dyDescent="0.2">
      <c r="C904" s="9"/>
    </row>
    <row r="905" spans="3:3" x14ac:dyDescent="0.2">
      <c r="C905" s="9"/>
    </row>
    <row r="906" spans="3:3" x14ac:dyDescent="0.2">
      <c r="C906" s="9"/>
    </row>
    <row r="907" spans="3:3" x14ac:dyDescent="0.2">
      <c r="C907" s="9"/>
    </row>
    <row r="908" spans="3:3" x14ac:dyDescent="0.2">
      <c r="C908" s="9"/>
    </row>
    <row r="909" spans="3:3" x14ac:dyDescent="0.2">
      <c r="C909" s="9"/>
    </row>
    <row r="910" spans="3:3" x14ac:dyDescent="0.2">
      <c r="C910" s="9"/>
    </row>
    <row r="911" spans="3:3" x14ac:dyDescent="0.2">
      <c r="C911" s="9"/>
    </row>
    <row r="912" spans="3:3" x14ac:dyDescent="0.2">
      <c r="C912" s="9"/>
    </row>
    <row r="913" spans="3:3" x14ac:dyDescent="0.2">
      <c r="C913" s="9"/>
    </row>
    <row r="914" spans="3:3" x14ac:dyDescent="0.2">
      <c r="C914" s="9"/>
    </row>
    <row r="915" spans="3:3" x14ac:dyDescent="0.2">
      <c r="C915" s="9"/>
    </row>
    <row r="916" spans="3:3" x14ac:dyDescent="0.2">
      <c r="C916" s="9"/>
    </row>
    <row r="917" spans="3:3" x14ac:dyDescent="0.2">
      <c r="C917" s="9"/>
    </row>
    <row r="918" spans="3:3" x14ac:dyDescent="0.2">
      <c r="C918" s="9"/>
    </row>
    <row r="919" spans="3:3" x14ac:dyDescent="0.2">
      <c r="C919" s="9"/>
    </row>
    <row r="920" spans="3:3" x14ac:dyDescent="0.2">
      <c r="C920" s="9"/>
    </row>
    <row r="921" spans="3:3" x14ac:dyDescent="0.2">
      <c r="C921" s="9"/>
    </row>
    <row r="922" spans="3:3" x14ac:dyDescent="0.2">
      <c r="C922" s="9"/>
    </row>
    <row r="923" spans="3:3" x14ac:dyDescent="0.2">
      <c r="C923" s="9"/>
    </row>
    <row r="924" spans="3:3" x14ac:dyDescent="0.2">
      <c r="C924" s="9"/>
    </row>
    <row r="925" spans="3:3" x14ac:dyDescent="0.2">
      <c r="C925" s="9"/>
    </row>
    <row r="926" spans="3:3" x14ac:dyDescent="0.2">
      <c r="C926" s="9"/>
    </row>
    <row r="927" spans="3:3" x14ac:dyDescent="0.2">
      <c r="C927" s="9"/>
    </row>
    <row r="928" spans="3:3" x14ac:dyDescent="0.2">
      <c r="C928" s="9"/>
    </row>
    <row r="929" spans="3:3" x14ac:dyDescent="0.2">
      <c r="C929" s="9"/>
    </row>
    <row r="930" spans="3:3" x14ac:dyDescent="0.2">
      <c r="C930" s="9"/>
    </row>
    <row r="931" spans="3:3" x14ac:dyDescent="0.2">
      <c r="C931" s="9"/>
    </row>
    <row r="932" spans="3:3" x14ac:dyDescent="0.2">
      <c r="C932" s="9"/>
    </row>
    <row r="933" spans="3:3" x14ac:dyDescent="0.2">
      <c r="C933" s="9"/>
    </row>
    <row r="934" spans="3:3" x14ac:dyDescent="0.2">
      <c r="C934" s="9"/>
    </row>
    <row r="935" spans="3:3" x14ac:dyDescent="0.2">
      <c r="C935" s="9"/>
    </row>
    <row r="936" spans="3:3" x14ac:dyDescent="0.2">
      <c r="C936" s="9"/>
    </row>
    <row r="937" spans="3:3" x14ac:dyDescent="0.2">
      <c r="C937" s="9"/>
    </row>
    <row r="938" spans="3:3" x14ac:dyDescent="0.2">
      <c r="C938" s="9"/>
    </row>
    <row r="939" spans="3:3" x14ac:dyDescent="0.2">
      <c r="C939" s="9"/>
    </row>
    <row r="940" spans="3:3" x14ac:dyDescent="0.2">
      <c r="C940" s="9"/>
    </row>
    <row r="941" spans="3:3" x14ac:dyDescent="0.2">
      <c r="C941" s="9"/>
    </row>
    <row r="942" spans="3:3" x14ac:dyDescent="0.2">
      <c r="C942" s="9"/>
    </row>
    <row r="943" spans="3:3" x14ac:dyDescent="0.2">
      <c r="C943" s="9"/>
    </row>
    <row r="944" spans="3:3" x14ac:dyDescent="0.2">
      <c r="C944" s="9"/>
    </row>
    <row r="945" spans="3:3" x14ac:dyDescent="0.2">
      <c r="C945" s="9"/>
    </row>
    <row r="946" spans="3:3" x14ac:dyDescent="0.2">
      <c r="C946" s="9"/>
    </row>
    <row r="947" spans="3:3" x14ac:dyDescent="0.2">
      <c r="C947" s="9"/>
    </row>
    <row r="948" spans="3:3" x14ac:dyDescent="0.2">
      <c r="C948" s="9"/>
    </row>
    <row r="949" spans="3:3" x14ac:dyDescent="0.2">
      <c r="C949" s="9"/>
    </row>
    <row r="950" spans="3:3" x14ac:dyDescent="0.2">
      <c r="C950" s="9"/>
    </row>
    <row r="951" spans="3:3" x14ac:dyDescent="0.2">
      <c r="C951" s="9"/>
    </row>
    <row r="952" spans="3:3" x14ac:dyDescent="0.2">
      <c r="C952" s="9"/>
    </row>
    <row r="953" spans="3:3" x14ac:dyDescent="0.2">
      <c r="C953" s="9"/>
    </row>
    <row r="954" spans="3:3" x14ac:dyDescent="0.2">
      <c r="C954" s="9"/>
    </row>
    <row r="955" spans="3:3" x14ac:dyDescent="0.2">
      <c r="C955" s="9"/>
    </row>
    <row r="956" spans="3:3" x14ac:dyDescent="0.2">
      <c r="C956" s="9"/>
    </row>
    <row r="957" spans="3:3" x14ac:dyDescent="0.2">
      <c r="C957" s="9"/>
    </row>
    <row r="958" spans="3:3" x14ac:dyDescent="0.2">
      <c r="C958" s="9"/>
    </row>
    <row r="959" spans="3:3" x14ac:dyDescent="0.2">
      <c r="C959" s="9"/>
    </row>
    <row r="960" spans="3:3" x14ac:dyDescent="0.2">
      <c r="C960" s="9"/>
    </row>
    <row r="961" spans="3:3" x14ac:dyDescent="0.2">
      <c r="C961" s="9"/>
    </row>
    <row r="962" spans="3:3" x14ac:dyDescent="0.2">
      <c r="C962" s="9"/>
    </row>
    <row r="963" spans="3:3" x14ac:dyDescent="0.2">
      <c r="C963" s="9"/>
    </row>
    <row r="964" spans="3:3" x14ac:dyDescent="0.2">
      <c r="C964" s="9"/>
    </row>
    <row r="965" spans="3:3" x14ac:dyDescent="0.2">
      <c r="C965" s="9"/>
    </row>
    <row r="966" spans="3:3" x14ac:dyDescent="0.2">
      <c r="C966" s="9"/>
    </row>
    <row r="967" spans="3:3" x14ac:dyDescent="0.2">
      <c r="C967" s="9"/>
    </row>
    <row r="968" spans="3:3" x14ac:dyDescent="0.2">
      <c r="C968" s="9"/>
    </row>
    <row r="969" spans="3:3" x14ac:dyDescent="0.2">
      <c r="C969" s="9"/>
    </row>
    <row r="970" spans="3:3" x14ac:dyDescent="0.2">
      <c r="C970" s="9"/>
    </row>
    <row r="971" spans="3:3" x14ac:dyDescent="0.2">
      <c r="C971" s="9"/>
    </row>
    <row r="972" spans="3:3" x14ac:dyDescent="0.2">
      <c r="C972" s="9"/>
    </row>
    <row r="973" spans="3:3" x14ac:dyDescent="0.2">
      <c r="C973" s="9"/>
    </row>
    <row r="974" spans="3:3" x14ac:dyDescent="0.2">
      <c r="C974" s="9"/>
    </row>
    <row r="975" spans="3:3" x14ac:dyDescent="0.2">
      <c r="C975" s="9"/>
    </row>
    <row r="976" spans="3:3" x14ac:dyDescent="0.2">
      <c r="C976" s="9"/>
    </row>
    <row r="977" spans="3:3" x14ac:dyDescent="0.2">
      <c r="C977" s="9"/>
    </row>
    <row r="978" spans="3:3" x14ac:dyDescent="0.2">
      <c r="C978" s="9"/>
    </row>
    <row r="979" spans="3:3" x14ac:dyDescent="0.2">
      <c r="C979" s="9"/>
    </row>
    <row r="980" spans="3:3" x14ac:dyDescent="0.2">
      <c r="C980" s="9"/>
    </row>
    <row r="981" spans="3:3" x14ac:dyDescent="0.2">
      <c r="C981" s="9"/>
    </row>
    <row r="982" spans="3:3" x14ac:dyDescent="0.2">
      <c r="C982" s="9"/>
    </row>
    <row r="983" spans="3:3" x14ac:dyDescent="0.2">
      <c r="C983" s="9"/>
    </row>
    <row r="984" spans="3:3" x14ac:dyDescent="0.2">
      <c r="C984" s="9"/>
    </row>
    <row r="985" spans="3:3" x14ac:dyDescent="0.2">
      <c r="C985" s="9"/>
    </row>
    <row r="986" spans="3:3" x14ac:dyDescent="0.2">
      <c r="C986" s="9"/>
    </row>
    <row r="987" spans="3:3" x14ac:dyDescent="0.2">
      <c r="C987" s="9"/>
    </row>
    <row r="988" spans="3:3" x14ac:dyDescent="0.2">
      <c r="C988" s="9"/>
    </row>
    <row r="989" spans="3:3" x14ac:dyDescent="0.2">
      <c r="C989" s="9"/>
    </row>
    <row r="990" spans="3:3" x14ac:dyDescent="0.2">
      <c r="C990" s="9"/>
    </row>
    <row r="991" spans="3:3" x14ac:dyDescent="0.2">
      <c r="C991" s="9"/>
    </row>
    <row r="992" spans="3:3" x14ac:dyDescent="0.2">
      <c r="C992" s="9"/>
    </row>
    <row r="993" spans="3:3" x14ac:dyDescent="0.2">
      <c r="C993" s="9"/>
    </row>
    <row r="994" spans="3:3" x14ac:dyDescent="0.2">
      <c r="C994" s="9"/>
    </row>
    <row r="995" spans="3:3" x14ac:dyDescent="0.2">
      <c r="C995" s="9"/>
    </row>
    <row r="996" spans="3:3" x14ac:dyDescent="0.2">
      <c r="C996" s="9"/>
    </row>
    <row r="997" spans="3:3" x14ac:dyDescent="0.2">
      <c r="C997" s="9"/>
    </row>
    <row r="998" spans="3:3" x14ac:dyDescent="0.2">
      <c r="C998" s="9"/>
    </row>
    <row r="999" spans="3:3" x14ac:dyDescent="0.2">
      <c r="C999" s="9"/>
    </row>
    <row r="1000" spans="3:3" x14ac:dyDescent="0.2">
      <c r="C1000" s="9"/>
    </row>
    <row r="1001" spans="3:3" x14ac:dyDescent="0.2">
      <c r="C1001" s="9"/>
    </row>
    <row r="1002" spans="3:3" x14ac:dyDescent="0.2">
      <c r="C1002" s="9"/>
    </row>
    <row r="1003" spans="3:3" x14ac:dyDescent="0.2">
      <c r="C1003" s="9"/>
    </row>
    <row r="1004" spans="3:3" x14ac:dyDescent="0.2">
      <c r="C1004" s="9"/>
    </row>
    <row r="1005" spans="3:3" x14ac:dyDescent="0.2">
      <c r="C1005" s="9"/>
    </row>
    <row r="1006" spans="3:3" x14ac:dyDescent="0.2">
      <c r="C1006" s="9"/>
    </row>
    <row r="1007" spans="3:3" x14ac:dyDescent="0.2">
      <c r="C1007" s="9"/>
    </row>
    <row r="1008" spans="3:3" x14ac:dyDescent="0.2">
      <c r="C1008" s="9"/>
    </row>
    <row r="1009" spans="3:3" x14ac:dyDescent="0.2">
      <c r="C1009" s="9"/>
    </row>
    <row r="1010" spans="3:3" x14ac:dyDescent="0.2">
      <c r="C1010" s="9"/>
    </row>
    <row r="1011" spans="3:3" x14ac:dyDescent="0.2">
      <c r="C1011" s="9"/>
    </row>
    <row r="1012" spans="3:3" x14ac:dyDescent="0.2">
      <c r="C1012" s="9"/>
    </row>
    <row r="1013" spans="3:3" x14ac:dyDescent="0.2">
      <c r="C1013" s="9"/>
    </row>
    <row r="1014" spans="3:3" x14ac:dyDescent="0.2">
      <c r="C1014" s="9"/>
    </row>
    <row r="1015" spans="3:3" x14ac:dyDescent="0.2">
      <c r="C1015" s="9"/>
    </row>
    <row r="1016" spans="3:3" x14ac:dyDescent="0.2">
      <c r="C1016" s="9"/>
    </row>
    <row r="1017" spans="3:3" x14ac:dyDescent="0.2">
      <c r="C1017" s="9"/>
    </row>
    <row r="1018" spans="3:3" x14ac:dyDescent="0.2">
      <c r="C1018" s="9"/>
    </row>
    <row r="1019" spans="3:3" x14ac:dyDescent="0.2">
      <c r="C1019" s="9"/>
    </row>
    <row r="1020" spans="3:3" x14ac:dyDescent="0.2">
      <c r="C1020" s="9"/>
    </row>
    <row r="1021" spans="3:3" x14ac:dyDescent="0.2">
      <c r="C1021" s="9"/>
    </row>
    <row r="1022" spans="3:3" x14ac:dyDescent="0.2">
      <c r="C1022" s="9"/>
    </row>
    <row r="1023" spans="3:3" x14ac:dyDescent="0.2">
      <c r="C1023" s="9"/>
    </row>
    <row r="1024" spans="3:3" x14ac:dyDescent="0.2">
      <c r="C1024" s="9"/>
    </row>
    <row r="1025" spans="3:3" x14ac:dyDescent="0.2">
      <c r="C1025" s="9"/>
    </row>
    <row r="1026" spans="3:3" x14ac:dyDescent="0.2">
      <c r="C1026" s="9"/>
    </row>
    <row r="1027" spans="3:3" x14ac:dyDescent="0.2">
      <c r="C1027" s="9"/>
    </row>
    <row r="1028" spans="3:3" x14ac:dyDescent="0.2">
      <c r="C1028" s="9"/>
    </row>
    <row r="1029" spans="3:3" x14ac:dyDescent="0.2">
      <c r="C1029" s="9"/>
    </row>
    <row r="1030" spans="3:3" x14ac:dyDescent="0.2">
      <c r="C1030" s="9"/>
    </row>
    <row r="1031" spans="3:3" x14ac:dyDescent="0.2">
      <c r="C1031" s="9"/>
    </row>
    <row r="1032" spans="3:3" x14ac:dyDescent="0.2">
      <c r="C1032" s="9"/>
    </row>
    <row r="1033" spans="3:3" x14ac:dyDescent="0.2">
      <c r="C1033" s="9"/>
    </row>
    <row r="1034" spans="3:3" x14ac:dyDescent="0.2">
      <c r="C1034" s="9"/>
    </row>
    <row r="1035" spans="3:3" x14ac:dyDescent="0.2">
      <c r="C1035" s="9"/>
    </row>
    <row r="1036" spans="3:3" x14ac:dyDescent="0.2">
      <c r="C1036" s="9"/>
    </row>
    <row r="1037" spans="3:3" x14ac:dyDescent="0.2">
      <c r="C1037" s="9"/>
    </row>
    <row r="1038" spans="3:3" x14ac:dyDescent="0.2">
      <c r="C1038" s="9"/>
    </row>
    <row r="1039" spans="3:3" x14ac:dyDescent="0.2">
      <c r="C1039" s="9"/>
    </row>
    <row r="1040" spans="3:3" x14ac:dyDescent="0.2">
      <c r="C1040" s="9"/>
    </row>
    <row r="1041" spans="3:3" x14ac:dyDescent="0.2">
      <c r="C1041" s="9"/>
    </row>
    <row r="1042" spans="3:3" x14ac:dyDescent="0.2">
      <c r="C1042" s="9"/>
    </row>
    <row r="1043" spans="3:3" x14ac:dyDescent="0.2">
      <c r="C1043" s="9"/>
    </row>
    <row r="1044" spans="3:3" x14ac:dyDescent="0.2">
      <c r="C1044" s="9"/>
    </row>
    <row r="1045" spans="3:3" x14ac:dyDescent="0.2">
      <c r="C1045" s="9"/>
    </row>
    <row r="1046" spans="3:3" x14ac:dyDescent="0.2">
      <c r="C1046" s="9"/>
    </row>
    <row r="1047" spans="3:3" x14ac:dyDescent="0.2">
      <c r="C1047" s="9"/>
    </row>
    <row r="1048" spans="3:3" x14ac:dyDescent="0.2">
      <c r="C1048" s="9"/>
    </row>
    <row r="1049" spans="3:3" x14ac:dyDescent="0.2">
      <c r="C1049" s="9"/>
    </row>
    <row r="1050" spans="3:3" x14ac:dyDescent="0.2">
      <c r="C1050" s="9"/>
    </row>
    <row r="1051" spans="3:3" x14ac:dyDescent="0.2">
      <c r="C1051" s="9"/>
    </row>
    <row r="1052" spans="3:3" x14ac:dyDescent="0.2">
      <c r="C1052" s="9"/>
    </row>
    <row r="1053" spans="3:3" x14ac:dyDescent="0.2">
      <c r="C1053" s="9"/>
    </row>
    <row r="1054" spans="3:3" x14ac:dyDescent="0.2">
      <c r="C1054" s="9"/>
    </row>
    <row r="1055" spans="3:3" x14ac:dyDescent="0.2">
      <c r="C1055" s="9"/>
    </row>
    <row r="1056" spans="3:3" x14ac:dyDescent="0.2">
      <c r="C1056" s="9"/>
    </row>
    <row r="1057" spans="3:3" x14ac:dyDescent="0.2">
      <c r="C1057" s="9"/>
    </row>
    <row r="1058" spans="3:3" x14ac:dyDescent="0.2">
      <c r="C1058" s="9"/>
    </row>
    <row r="1059" spans="3:3" x14ac:dyDescent="0.2">
      <c r="C1059" s="9"/>
    </row>
    <row r="1060" spans="3:3" x14ac:dyDescent="0.2">
      <c r="C1060" s="9"/>
    </row>
    <row r="1061" spans="3:3" x14ac:dyDescent="0.2">
      <c r="C1061" s="9"/>
    </row>
    <row r="1062" spans="3:3" x14ac:dyDescent="0.2">
      <c r="C1062" s="9"/>
    </row>
    <row r="1063" spans="3:3" x14ac:dyDescent="0.2">
      <c r="C1063" s="9"/>
    </row>
    <row r="1064" spans="3:3" x14ac:dyDescent="0.2">
      <c r="C1064" s="9"/>
    </row>
    <row r="1065" spans="3:3" x14ac:dyDescent="0.2">
      <c r="C1065" s="9"/>
    </row>
    <row r="1066" spans="3:3" x14ac:dyDescent="0.2">
      <c r="C1066" s="9"/>
    </row>
    <row r="1067" spans="3:3" x14ac:dyDescent="0.2">
      <c r="C1067" s="9"/>
    </row>
    <row r="1068" spans="3:3" x14ac:dyDescent="0.2">
      <c r="C1068" s="9"/>
    </row>
    <row r="1069" spans="3:3" x14ac:dyDescent="0.2">
      <c r="C1069" s="9"/>
    </row>
    <row r="1070" spans="3:3" x14ac:dyDescent="0.2">
      <c r="C1070" s="9"/>
    </row>
    <row r="1071" spans="3:3" x14ac:dyDescent="0.2">
      <c r="C1071" s="9"/>
    </row>
    <row r="1072" spans="3:3" x14ac:dyDescent="0.2">
      <c r="C1072" s="9"/>
    </row>
    <row r="1073" spans="3:3" x14ac:dyDescent="0.2">
      <c r="C1073" s="9"/>
    </row>
    <row r="1074" spans="3:3" x14ac:dyDescent="0.2">
      <c r="C1074" s="9"/>
    </row>
    <row r="1075" spans="3:3" x14ac:dyDescent="0.2">
      <c r="C1075" s="9"/>
    </row>
    <row r="1076" spans="3:3" x14ac:dyDescent="0.2">
      <c r="C1076" s="9"/>
    </row>
    <row r="1077" spans="3:3" x14ac:dyDescent="0.2">
      <c r="C1077" s="9"/>
    </row>
    <row r="1078" spans="3:3" x14ac:dyDescent="0.2">
      <c r="C1078" s="9"/>
    </row>
    <row r="1079" spans="3:3" x14ac:dyDescent="0.2">
      <c r="C1079" s="9"/>
    </row>
    <row r="1080" spans="3:3" x14ac:dyDescent="0.2">
      <c r="C1080" s="9"/>
    </row>
    <row r="1081" spans="3:3" x14ac:dyDescent="0.2">
      <c r="C1081" s="9"/>
    </row>
    <row r="1082" spans="3:3" x14ac:dyDescent="0.2">
      <c r="C1082" s="9"/>
    </row>
    <row r="1083" spans="3:3" x14ac:dyDescent="0.2">
      <c r="C1083" s="9"/>
    </row>
    <row r="1084" spans="3:3" x14ac:dyDescent="0.2">
      <c r="C1084" s="9"/>
    </row>
    <row r="1085" spans="3:3" x14ac:dyDescent="0.2">
      <c r="C1085" s="9"/>
    </row>
    <row r="1086" spans="3:3" x14ac:dyDescent="0.2">
      <c r="C1086" s="9"/>
    </row>
    <row r="1087" spans="3:3" x14ac:dyDescent="0.2">
      <c r="C1087" s="9"/>
    </row>
    <row r="1088" spans="3:3" x14ac:dyDescent="0.2">
      <c r="C1088" s="9"/>
    </row>
    <row r="1089" spans="3:3" x14ac:dyDescent="0.2">
      <c r="C1089" s="9"/>
    </row>
    <row r="1090" spans="3:3" x14ac:dyDescent="0.2">
      <c r="C1090" s="9"/>
    </row>
    <row r="1091" spans="3:3" x14ac:dyDescent="0.2">
      <c r="C1091" s="9"/>
    </row>
    <row r="1092" spans="3:3" x14ac:dyDescent="0.2">
      <c r="C1092" s="9"/>
    </row>
    <row r="1093" spans="3:3" x14ac:dyDescent="0.2">
      <c r="C1093" s="9"/>
    </row>
    <row r="1094" spans="3:3" x14ac:dyDescent="0.2">
      <c r="C1094" s="9"/>
    </row>
    <row r="1095" spans="3:3" x14ac:dyDescent="0.2">
      <c r="C1095" s="9"/>
    </row>
    <row r="1096" spans="3:3" x14ac:dyDescent="0.2">
      <c r="C1096" s="9"/>
    </row>
    <row r="1097" spans="3:3" x14ac:dyDescent="0.2">
      <c r="C1097" s="9"/>
    </row>
    <row r="1098" spans="3:3" x14ac:dyDescent="0.2">
      <c r="C1098" s="9"/>
    </row>
    <row r="1099" spans="3:3" x14ac:dyDescent="0.2">
      <c r="C1099" s="9"/>
    </row>
    <row r="1100" spans="3:3" x14ac:dyDescent="0.2">
      <c r="C1100" s="9"/>
    </row>
    <row r="1101" spans="3:3" x14ac:dyDescent="0.2">
      <c r="C1101" s="9"/>
    </row>
    <row r="1102" spans="3:3" x14ac:dyDescent="0.2">
      <c r="C1102" s="9"/>
    </row>
    <row r="1103" spans="3:3" x14ac:dyDescent="0.2">
      <c r="C1103" s="9"/>
    </row>
    <row r="1104" spans="3:3" x14ac:dyDescent="0.2">
      <c r="C1104" s="9"/>
    </row>
    <row r="1105" spans="3:3" x14ac:dyDescent="0.2">
      <c r="C1105" s="9"/>
    </row>
    <row r="1106" spans="3:3" x14ac:dyDescent="0.2">
      <c r="C1106" s="9"/>
    </row>
    <row r="1107" spans="3:3" x14ac:dyDescent="0.2">
      <c r="C1107" s="9"/>
    </row>
    <row r="1108" spans="3:3" x14ac:dyDescent="0.2">
      <c r="C1108" s="9"/>
    </row>
    <row r="1109" spans="3:3" x14ac:dyDescent="0.2">
      <c r="C1109" s="9"/>
    </row>
    <row r="1110" spans="3:3" x14ac:dyDescent="0.2">
      <c r="C1110" s="9"/>
    </row>
    <row r="1111" spans="3:3" x14ac:dyDescent="0.2">
      <c r="C1111" s="9"/>
    </row>
    <row r="1112" spans="3:3" x14ac:dyDescent="0.2">
      <c r="C1112" s="9"/>
    </row>
    <row r="1113" spans="3:3" x14ac:dyDescent="0.2">
      <c r="C1113" s="9"/>
    </row>
    <row r="1114" spans="3:3" x14ac:dyDescent="0.2">
      <c r="C1114" s="9"/>
    </row>
    <row r="1115" spans="3:3" x14ac:dyDescent="0.2">
      <c r="C1115" s="9"/>
    </row>
    <row r="1116" spans="3:3" x14ac:dyDescent="0.2">
      <c r="C1116" s="9"/>
    </row>
    <row r="1117" spans="3:3" x14ac:dyDescent="0.2">
      <c r="C1117" s="9"/>
    </row>
    <row r="1118" spans="3:3" x14ac:dyDescent="0.2">
      <c r="C1118" s="9"/>
    </row>
    <row r="1119" spans="3:3" x14ac:dyDescent="0.2">
      <c r="C1119" s="9"/>
    </row>
    <row r="1120" spans="3:3" x14ac:dyDescent="0.2">
      <c r="C1120" s="9"/>
    </row>
    <row r="1121" spans="3:3" x14ac:dyDescent="0.2">
      <c r="C1121" s="9"/>
    </row>
    <row r="1122" spans="3:3" x14ac:dyDescent="0.2">
      <c r="C1122" s="9"/>
    </row>
    <row r="1123" spans="3:3" x14ac:dyDescent="0.2">
      <c r="C1123" s="9"/>
    </row>
    <row r="1124" spans="3:3" x14ac:dyDescent="0.2">
      <c r="C1124" s="9"/>
    </row>
    <row r="1125" spans="3:3" x14ac:dyDescent="0.2">
      <c r="C1125" s="9"/>
    </row>
    <row r="1126" spans="3:3" x14ac:dyDescent="0.2">
      <c r="C1126" s="9"/>
    </row>
    <row r="1127" spans="3:3" x14ac:dyDescent="0.2">
      <c r="C1127" s="9"/>
    </row>
    <row r="1128" spans="3:3" x14ac:dyDescent="0.2">
      <c r="C1128" s="9"/>
    </row>
    <row r="1129" spans="3:3" x14ac:dyDescent="0.2">
      <c r="C1129" s="9"/>
    </row>
    <row r="1130" spans="3:3" x14ac:dyDescent="0.2">
      <c r="C1130" s="9"/>
    </row>
    <row r="1131" spans="3:3" x14ac:dyDescent="0.2">
      <c r="C1131" s="9"/>
    </row>
    <row r="1132" spans="3:3" x14ac:dyDescent="0.2">
      <c r="C1132" s="9"/>
    </row>
    <row r="1133" spans="3:3" x14ac:dyDescent="0.2">
      <c r="C1133" s="9"/>
    </row>
    <row r="1134" spans="3:3" x14ac:dyDescent="0.2">
      <c r="C1134" s="9"/>
    </row>
    <row r="1135" spans="3:3" x14ac:dyDescent="0.2">
      <c r="C1135" s="9"/>
    </row>
    <row r="1136" spans="3:3" x14ac:dyDescent="0.2">
      <c r="C1136" s="9"/>
    </row>
    <row r="1137" spans="3:3" x14ac:dyDescent="0.2">
      <c r="C1137" s="9"/>
    </row>
    <row r="1138" spans="3:3" x14ac:dyDescent="0.2">
      <c r="C1138" s="9"/>
    </row>
    <row r="1139" spans="3:3" x14ac:dyDescent="0.2">
      <c r="C1139" s="9"/>
    </row>
    <row r="1140" spans="3:3" x14ac:dyDescent="0.2">
      <c r="C1140" s="9"/>
    </row>
    <row r="1141" spans="3:3" x14ac:dyDescent="0.2">
      <c r="C1141" s="9"/>
    </row>
    <row r="1142" spans="3:3" x14ac:dyDescent="0.2">
      <c r="C1142" s="9"/>
    </row>
    <row r="1143" spans="3:3" x14ac:dyDescent="0.2">
      <c r="C1143" s="9"/>
    </row>
    <row r="1144" spans="3:3" x14ac:dyDescent="0.2">
      <c r="C1144" s="9"/>
    </row>
    <row r="1145" spans="3:3" x14ac:dyDescent="0.2">
      <c r="C1145" s="9"/>
    </row>
    <row r="1146" spans="3:3" x14ac:dyDescent="0.2">
      <c r="C1146" s="9"/>
    </row>
    <row r="1147" spans="3:3" x14ac:dyDescent="0.2">
      <c r="C1147" s="9"/>
    </row>
    <row r="1148" spans="3:3" x14ac:dyDescent="0.2">
      <c r="C1148" s="9"/>
    </row>
    <row r="1149" spans="3:3" x14ac:dyDescent="0.2">
      <c r="C1149" s="9"/>
    </row>
    <row r="1150" spans="3:3" x14ac:dyDescent="0.2">
      <c r="C1150" s="9"/>
    </row>
    <row r="1151" spans="3:3" x14ac:dyDescent="0.2">
      <c r="C1151" s="9"/>
    </row>
    <row r="1152" spans="3:3" x14ac:dyDescent="0.2">
      <c r="C1152" s="9"/>
    </row>
    <row r="1153" spans="3:3" x14ac:dyDescent="0.2">
      <c r="C1153" s="9"/>
    </row>
    <row r="1154" spans="3:3" x14ac:dyDescent="0.2">
      <c r="C1154" s="9"/>
    </row>
    <row r="1155" spans="3:3" x14ac:dyDescent="0.2">
      <c r="C1155" s="9"/>
    </row>
    <row r="1156" spans="3:3" x14ac:dyDescent="0.2">
      <c r="C1156" s="9"/>
    </row>
    <row r="1157" spans="3:3" x14ac:dyDescent="0.2">
      <c r="C1157" s="9"/>
    </row>
    <row r="1158" spans="3:3" x14ac:dyDescent="0.2">
      <c r="C1158" s="9"/>
    </row>
    <row r="1159" spans="3:3" x14ac:dyDescent="0.2">
      <c r="C1159" s="9"/>
    </row>
    <row r="1160" spans="3:3" x14ac:dyDescent="0.2">
      <c r="C1160" s="9"/>
    </row>
    <row r="1161" spans="3:3" x14ac:dyDescent="0.2">
      <c r="C1161" s="9"/>
    </row>
    <row r="1162" spans="3:3" x14ac:dyDescent="0.2">
      <c r="C1162" s="9"/>
    </row>
    <row r="1163" spans="3:3" x14ac:dyDescent="0.2">
      <c r="C1163" s="9"/>
    </row>
    <row r="1164" spans="3:3" x14ac:dyDescent="0.2">
      <c r="C1164" s="9"/>
    </row>
    <row r="1165" spans="3:3" x14ac:dyDescent="0.2">
      <c r="C1165" s="9"/>
    </row>
    <row r="1166" spans="3:3" x14ac:dyDescent="0.2">
      <c r="C1166" s="9"/>
    </row>
    <row r="1167" spans="3:3" x14ac:dyDescent="0.2">
      <c r="C1167" s="9"/>
    </row>
    <row r="1168" spans="3:3" x14ac:dyDescent="0.2">
      <c r="C1168" s="9"/>
    </row>
    <row r="1169" spans="3:3" x14ac:dyDescent="0.2">
      <c r="C1169" s="9"/>
    </row>
    <row r="1170" spans="3:3" x14ac:dyDescent="0.2">
      <c r="C1170" s="9"/>
    </row>
    <row r="1171" spans="3:3" x14ac:dyDescent="0.2">
      <c r="C1171" s="9"/>
    </row>
    <row r="1172" spans="3:3" x14ac:dyDescent="0.2">
      <c r="C1172" s="9"/>
    </row>
    <row r="1173" spans="3:3" x14ac:dyDescent="0.2">
      <c r="C1173" s="9"/>
    </row>
    <row r="1174" spans="3:3" x14ac:dyDescent="0.2">
      <c r="C1174" s="9"/>
    </row>
    <row r="1175" spans="3:3" x14ac:dyDescent="0.2">
      <c r="C1175" s="9"/>
    </row>
    <row r="1176" spans="3:3" x14ac:dyDescent="0.2">
      <c r="C1176" s="9"/>
    </row>
    <row r="1177" spans="3:3" x14ac:dyDescent="0.2">
      <c r="C1177" s="9"/>
    </row>
    <row r="1178" spans="3:3" x14ac:dyDescent="0.2">
      <c r="C1178" s="9"/>
    </row>
    <row r="1179" spans="3:3" x14ac:dyDescent="0.2">
      <c r="C1179" s="9"/>
    </row>
    <row r="1180" spans="3:3" x14ac:dyDescent="0.2">
      <c r="C1180" s="9"/>
    </row>
    <row r="1181" spans="3:3" x14ac:dyDescent="0.2">
      <c r="C1181" s="9"/>
    </row>
    <row r="1182" spans="3:3" x14ac:dyDescent="0.2">
      <c r="C1182" s="9"/>
    </row>
    <row r="1183" spans="3:3" x14ac:dyDescent="0.2">
      <c r="C1183" s="9"/>
    </row>
    <row r="1184" spans="3:3" x14ac:dyDescent="0.2">
      <c r="C1184" s="9"/>
    </row>
    <row r="1185" spans="3:3" x14ac:dyDescent="0.2">
      <c r="C1185" s="9"/>
    </row>
    <row r="1186" spans="3:3" x14ac:dyDescent="0.2">
      <c r="C1186" s="9"/>
    </row>
    <row r="1187" spans="3:3" x14ac:dyDescent="0.2">
      <c r="C1187" s="9"/>
    </row>
    <row r="1188" spans="3:3" x14ac:dyDescent="0.2">
      <c r="C1188" s="9"/>
    </row>
    <row r="1189" spans="3:3" x14ac:dyDescent="0.2">
      <c r="C1189" s="9"/>
    </row>
    <row r="1190" spans="3:3" x14ac:dyDescent="0.2">
      <c r="C1190" s="9"/>
    </row>
    <row r="1191" spans="3:3" x14ac:dyDescent="0.2">
      <c r="C1191" s="9"/>
    </row>
    <row r="1192" spans="3:3" x14ac:dyDescent="0.2">
      <c r="C1192" s="9"/>
    </row>
    <row r="1193" spans="3:3" x14ac:dyDescent="0.2">
      <c r="C1193" s="9"/>
    </row>
    <row r="1194" spans="3:3" x14ac:dyDescent="0.2">
      <c r="C1194" s="9"/>
    </row>
    <row r="1195" spans="3:3" x14ac:dyDescent="0.2">
      <c r="C1195" s="9"/>
    </row>
    <row r="1196" spans="3:3" x14ac:dyDescent="0.2">
      <c r="C1196" s="9"/>
    </row>
    <row r="1197" spans="3:3" x14ac:dyDescent="0.2">
      <c r="C1197" s="9"/>
    </row>
    <row r="1198" spans="3:3" x14ac:dyDescent="0.2">
      <c r="C1198" s="9"/>
    </row>
    <row r="1199" spans="3:3" x14ac:dyDescent="0.2">
      <c r="C1199" s="9"/>
    </row>
    <row r="1200" spans="3:3" x14ac:dyDescent="0.2">
      <c r="C1200" s="9"/>
    </row>
    <row r="1201" spans="3:3" x14ac:dyDescent="0.2">
      <c r="C1201" s="9"/>
    </row>
    <row r="1202" spans="3:3" x14ac:dyDescent="0.2">
      <c r="C1202" s="9"/>
    </row>
    <row r="1203" spans="3:3" x14ac:dyDescent="0.2">
      <c r="C1203" s="9"/>
    </row>
    <row r="1204" spans="3:3" x14ac:dyDescent="0.2">
      <c r="C1204" s="9"/>
    </row>
    <row r="1205" spans="3:3" x14ac:dyDescent="0.2">
      <c r="C1205" s="9"/>
    </row>
    <row r="1206" spans="3:3" x14ac:dyDescent="0.2">
      <c r="C1206" s="9"/>
    </row>
    <row r="1207" spans="3:3" x14ac:dyDescent="0.2">
      <c r="C1207" s="9"/>
    </row>
    <row r="1208" spans="3:3" x14ac:dyDescent="0.2">
      <c r="C1208" s="9"/>
    </row>
    <row r="1209" spans="3:3" x14ac:dyDescent="0.2">
      <c r="C1209" s="9"/>
    </row>
    <row r="1210" spans="3:3" x14ac:dyDescent="0.2">
      <c r="C1210" s="9"/>
    </row>
    <row r="1211" spans="3:3" x14ac:dyDescent="0.2">
      <c r="C1211" s="9"/>
    </row>
    <row r="1212" spans="3:3" x14ac:dyDescent="0.2">
      <c r="C1212" s="9"/>
    </row>
    <row r="1213" spans="3:3" x14ac:dyDescent="0.2">
      <c r="C1213" s="9"/>
    </row>
    <row r="1214" spans="3:3" x14ac:dyDescent="0.2">
      <c r="C1214" s="9"/>
    </row>
    <row r="1215" spans="3:3" x14ac:dyDescent="0.2">
      <c r="C1215" s="9"/>
    </row>
    <row r="1216" spans="3:3" x14ac:dyDescent="0.2">
      <c r="C1216" s="9"/>
    </row>
    <row r="1217" spans="3:3" x14ac:dyDescent="0.2">
      <c r="C1217" s="9"/>
    </row>
    <row r="1218" spans="3:3" x14ac:dyDescent="0.2">
      <c r="C1218" s="9"/>
    </row>
    <row r="1219" spans="3:3" x14ac:dyDescent="0.2">
      <c r="C1219" s="9"/>
    </row>
    <row r="1220" spans="3:3" x14ac:dyDescent="0.2">
      <c r="C1220" s="9"/>
    </row>
    <row r="1221" spans="3:3" x14ac:dyDescent="0.2">
      <c r="C1221" s="9"/>
    </row>
    <row r="1222" spans="3:3" x14ac:dyDescent="0.2">
      <c r="C1222" s="9"/>
    </row>
    <row r="1223" spans="3:3" x14ac:dyDescent="0.2">
      <c r="C1223" s="9"/>
    </row>
    <row r="1224" spans="3:3" x14ac:dyDescent="0.2">
      <c r="C1224" s="9"/>
    </row>
    <row r="1225" spans="3:3" x14ac:dyDescent="0.2">
      <c r="C1225" s="9"/>
    </row>
    <row r="1226" spans="3:3" x14ac:dyDescent="0.2">
      <c r="C1226" s="9"/>
    </row>
    <row r="1227" spans="3:3" x14ac:dyDescent="0.2">
      <c r="C1227" s="9"/>
    </row>
    <row r="1228" spans="3:3" x14ac:dyDescent="0.2">
      <c r="C1228" s="9"/>
    </row>
    <row r="1229" spans="3:3" x14ac:dyDescent="0.2">
      <c r="C1229" s="9"/>
    </row>
    <row r="1230" spans="3:3" x14ac:dyDescent="0.2">
      <c r="C1230" s="9"/>
    </row>
    <row r="1231" spans="3:3" x14ac:dyDescent="0.2">
      <c r="C1231" s="9"/>
    </row>
    <row r="1232" spans="3:3" x14ac:dyDescent="0.2">
      <c r="C1232" s="9"/>
    </row>
    <row r="1233" spans="3:3" x14ac:dyDescent="0.2">
      <c r="C1233" s="9"/>
    </row>
    <row r="1234" spans="3:3" x14ac:dyDescent="0.2">
      <c r="C1234" s="9"/>
    </row>
    <row r="1235" spans="3:3" x14ac:dyDescent="0.2">
      <c r="C1235" s="9"/>
    </row>
    <row r="1236" spans="3:3" x14ac:dyDescent="0.2">
      <c r="C1236" s="9"/>
    </row>
    <row r="1237" spans="3:3" x14ac:dyDescent="0.2">
      <c r="C1237" s="9"/>
    </row>
    <row r="1238" spans="3:3" x14ac:dyDescent="0.2">
      <c r="C1238" s="9"/>
    </row>
    <row r="1239" spans="3:3" x14ac:dyDescent="0.2">
      <c r="C1239" s="9"/>
    </row>
    <row r="1240" spans="3:3" x14ac:dyDescent="0.2">
      <c r="C1240" s="9"/>
    </row>
    <row r="1241" spans="3:3" x14ac:dyDescent="0.2">
      <c r="C1241" s="9"/>
    </row>
    <row r="1242" spans="3:3" x14ac:dyDescent="0.2">
      <c r="C1242" s="9"/>
    </row>
    <row r="1243" spans="3:3" x14ac:dyDescent="0.2">
      <c r="C1243" s="9"/>
    </row>
    <row r="1244" spans="3:3" x14ac:dyDescent="0.2">
      <c r="C1244" s="9"/>
    </row>
    <row r="1245" spans="3:3" x14ac:dyDescent="0.2">
      <c r="C1245" s="9"/>
    </row>
    <row r="1246" spans="3:3" x14ac:dyDescent="0.2">
      <c r="C1246" s="9"/>
    </row>
    <row r="1247" spans="3:3" x14ac:dyDescent="0.2">
      <c r="C1247" s="9"/>
    </row>
    <row r="1248" spans="3:3" x14ac:dyDescent="0.2">
      <c r="C1248" s="9"/>
    </row>
    <row r="1249" spans="3:3" x14ac:dyDescent="0.2">
      <c r="C1249" s="9"/>
    </row>
    <row r="1250" spans="3:3" x14ac:dyDescent="0.2">
      <c r="C1250" s="9"/>
    </row>
    <row r="1251" spans="3:3" x14ac:dyDescent="0.2">
      <c r="C1251" s="9"/>
    </row>
    <row r="1252" spans="3:3" x14ac:dyDescent="0.2">
      <c r="C1252" s="9"/>
    </row>
    <row r="1253" spans="3:3" x14ac:dyDescent="0.2">
      <c r="C1253" s="9"/>
    </row>
    <row r="1254" spans="3:3" x14ac:dyDescent="0.2">
      <c r="C1254" s="9"/>
    </row>
    <row r="1255" spans="3:3" x14ac:dyDescent="0.2">
      <c r="C1255" s="9"/>
    </row>
    <row r="1256" spans="3:3" x14ac:dyDescent="0.2">
      <c r="C1256" s="9"/>
    </row>
    <row r="1257" spans="3:3" x14ac:dyDescent="0.2">
      <c r="C1257" s="9"/>
    </row>
    <row r="1258" spans="3:3" x14ac:dyDescent="0.2">
      <c r="C1258" s="9"/>
    </row>
    <row r="1259" spans="3:3" x14ac:dyDescent="0.2">
      <c r="C1259" s="9"/>
    </row>
    <row r="1260" spans="3:3" x14ac:dyDescent="0.2">
      <c r="C1260" s="9"/>
    </row>
    <row r="1261" spans="3:3" x14ac:dyDescent="0.2">
      <c r="C1261" s="9"/>
    </row>
    <row r="1262" spans="3:3" x14ac:dyDescent="0.2">
      <c r="C1262" s="9"/>
    </row>
    <row r="1263" spans="3:3" x14ac:dyDescent="0.2">
      <c r="C1263" s="9"/>
    </row>
    <row r="1264" spans="3:3" x14ac:dyDescent="0.2">
      <c r="C1264" s="9"/>
    </row>
    <row r="1265" spans="3:3" x14ac:dyDescent="0.2">
      <c r="C1265" s="9"/>
    </row>
    <row r="1266" spans="3:3" x14ac:dyDescent="0.2">
      <c r="C1266" s="9"/>
    </row>
    <row r="1267" spans="3:3" x14ac:dyDescent="0.2">
      <c r="C1267" s="9"/>
    </row>
    <row r="1268" spans="3:3" x14ac:dyDescent="0.2">
      <c r="C1268" s="9"/>
    </row>
    <row r="1269" spans="3:3" x14ac:dyDescent="0.2">
      <c r="C1269" s="9"/>
    </row>
    <row r="1270" spans="3:3" x14ac:dyDescent="0.2">
      <c r="C1270" s="9"/>
    </row>
    <row r="1271" spans="3:3" x14ac:dyDescent="0.2">
      <c r="C1271" s="9"/>
    </row>
    <row r="1272" spans="3:3" x14ac:dyDescent="0.2">
      <c r="C1272" s="9"/>
    </row>
    <row r="1273" spans="3:3" x14ac:dyDescent="0.2">
      <c r="C1273" s="9"/>
    </row>
    <row r="1274" spans="3:3" x14ac:dyDescent="0.2">
      <c r="C1274" s="9"/>
    </row>
    <row r="1275" spans="3:3" x14ac:dyDescent="0.2">
      <c r="C1275" s="9"/>
    </row>
    <row r="1276" spans="3:3" x14ac:dyDescent="0.2">
      <c r="C1276" s="9"/>
    </row>
    <row r="1277" spans="3:3" x14ac:dyDescent="0.2">
      <c r="C1277" s="9"/>
    </row>
    <row r="1278" spans="3:3" x14ac:dyDescent="0.2">
      <c r="C1278" s="9"/>
    </row>
    <row r="1279" spans="3:3" x14ac:dyDescent="0.2">
      <c r="C1279" s="9"/>
    </row>
    <row r="1280" spans="3:3" x14ac:dyDescent="0.2">
      <c r="C1280" s="9"/>
    </row>
    <row r="1281" spans="3:3" x14ac:dyDescent="0.2">
      <c r="C1281" s="9"/>
    </row>
    <row r="1282" spans="3:3" x14ac:dyDescent="0.2">
      <c r="C1282" s="9"/>
    </row>
    <row r="1283" spans="3:3" x14ac:dyDescent="0.2">
      <c r="C1283" s="9"/>
    </row>
    <row r="1284" spans="3:3" x14ac:dyDescent="0.2">
      <c r="C1284" s="9"/>
    </row>
    <row r="1285" spans="3:3" x14ac:dyDescent="0.2">
      <c r="C1285" s="9"/>
    </row>
    <row r="1286" spans="3:3" x14ac:dyDescent="0.2">
      <c r="C1286" s="9"/>
    </row>
    <row r="1287" spans="3:3" x14ac:dyDescent="0.2">
      <c r="C1287" s="9"/>
    </row>
    <row r="1288" spans="3:3" x14ac:dyDescent="0.2">
      <c r="C1288" s="9"/>
    </row>
    <row r="1289" spans="3:3" x14ac:dyDescent="0.2">
      <c r="C1289" s="9"/>
    </row>
    <row r="1290" spans="3:3" x14ac:dyDescent="0.2">
      <c r="C1290" s="9"/>
    </row>
    <row r="1291" spans="3:3" x14ac:dyDescent="0.2">
      <c r="C1291" s="9"/>
    </row>
    <row r="1292" spans="3:3" x14ac:dyDescent="0.2">
      <c r="C1292" s="9"/>
    </row>
    <row r="1293" spans="3:3" x14ac:dyDescent="0.2">
      <c r="C1293" s="9"/>
    </row>
    <row r="1294" spans="3:3" x14ac:dyDescent="0.2">
      <c r="C1294" s="9"/>
    </row>
    <row r="1295" spans="3:3" x14ac:dyDescent="0.2">
      <c r="C1295" s="9"/>
    </row>
    <row r="1296" spans="3:3" x14ac:dyDescent="0.2">
      <c r="C1296" s="9"/>
    </row>
    <row r="1297" spans="3:3" x14ac:dyDescent="0.2">
      <c r="C1297" s="9"/>
    </row>
    <row r="1298" spans="3:3" x14ac:dyDescent="0.2">
      <c r="C1298" s="9"/>
    </row>
    <row r="1299" spans="3:3" x14ac:dyDescent="0.2">
      <c r="C1299" s="9"/>
    </row>
    <row r="1300" spans="3:3" x14ac:dyDescent="0.2">
      <c r="C1300" s="9"/>
    </row>
    <row r="1301" spans="3:3" x14ac:dyDescent="0.2">
      <c r="C1301" s="9"/>
    </row>
    <row r="1302" spans="3:3" x14ac:dyDescent="0.2">
      <c r="C1302" s="9"/>
    </row>
    <row r="1303" spans="3:3" x14ac:dyDescent="0.2">
      <c r="C1303" s="9"/>
    </row>
    <row r="1304" spans="3:3" x14ac:dyDescent="0.2">
      <c r="C1304" s="9"/>
    </row>
    <row r="1305" spans="3:3" x14ac:dyDescent="0.2">
      <c r="C1305" s="9"/>
    </row>
    <row r="1306" spans="3:3" x14ac:dyDescent="0.2">
      <c r="C1306" s="9"/>
    </row>
    <row r="1307" spans="3:3" x14ac:dyDescent="0.2">
      <c r="C1307" s="9"/>
    </row>
    <row r="1308" spans="3:3" x14ac:dyDescent="0.2">
      <c r="C1308" s="9"/>
    </row>
    <row r="1309" spans="3:3" x14ac:dyDescent="0.2">
      <c r="C1309" s="9"/>
    </row>
    <row r="1310" spans="3:3" x14ac:dyDescent="0.2">
      <c r="C1310" s="9"/>
    </row>
    <row r="1311" spans="3:3" x14ac:dyDescent="0.2">
      <c r="C1311" s="9"/>
    </row>
    <row r="1312" spans="3:3" x14ac:dyDescent="0.2">
      <c r="C1312" s="9"/>
    </row>
    <row r="1313" spans="3:3" x14ac:dyDescent="0.2">
      <c r="C1313" s="9"/>
    </row>
    <row r="1314" spans="3:3" x14ac:dyDescent="0.2">
      <c r="C1314" s="9"/>
    </row>
    <row r="1315" spans="3:3" x14ac:dyDescent="0.2">
      <c r="C1315" s="9"/>
    </row>
    <row r="1316" spans="3:3" x14ac:dyDescent="0.2">
      <c r="C1316" s="9"/>
    </row>
    <row r="1317" spans="3:3" x14ac:dyDescent="0.2">
      <c r="C1317" s="9"/>
    </row>
    <row r="1318" spans="3:3" x14ac:dyDescent="0.2">
      <c r="C1318" s="9"/>
    </row>
    <row r="1319" spans="3:3" x14ac:dyDescent="0.2">
      <c r="C1319" s="9"/>
    </row>
    <row r="1320" spans="3:3" x14ac:dyDescent="0.2">
      <c r="C1320" s="9"/>
    </row>
    <row r="1321" spans="3:3" x14ac:dyDescent="0.2">
      <c r="C1321" s="9"/>
    </row>
    <row r="1322" spans="3:3" x14ac:dyDescent="0.2">
      <c r="C1322" s="9"/>
    </row>
    <row r="1323" spans="3:3" x14ac:dyDescent="0.2">
      <c r="C1323" s="9"/>
    </row>
    <row r="1324" spans="3:3" x14ac:dyDescent="0.2">
      <c r="C1324" s="9"/>
    </row>
    <row r="1325" spans="3:3" x14ac:dyDescent="0.2">
      <c r="C1325" s="9"/>
    </row>
    <row r="1326" spans="3:3" x14ac:dyDescent="0.2">
      <c r="C1326" s="9"/>
    </row>
    <row r="1327" spans="3:3" x14ac:dyDescent="0.2">
      <c r="C1327" s="9"/>
    </row>
    <row r="1328" spans="3:3" x14ac:dyDescent="0.2">
      <c r="C1328" s="9"/>
    </row>
    <row r="1329" spans="3:3" x14ac:dyDescent="0.2">
      <c r="C1329" s="9"/>
    </row>
    <row r="1330" spans="3:3" x14ac:dyDescent="0.2">
      <c r="C1330" s="9"/>
    </row>
    <row r="1331" spans="3:3" x14ac:dyDescent="0.2">
      <c r="C1331" s="9"/>
    </row>
    <row r="1332" spans="3:3" x14ac:dyDescent="0.2">
      <c r="C1332" s="9"/>
    </row>
    <row r="1333" spans="3:3" x14ac:dyDescent="0.2">
      <c r="C1333" s="9"/>
    </row>
    <row r="1334" spans="3:3" x14ac:dyDescent="0.2">
      <c r="C1334" s="9"/>
    </row>
    <row r="1335" spans="3:3" x14ac:dyDescent="0.2">
      <c r="C1335" s="9"/>
    </row>
    <row r="1336" spans="3:3" x14ac:dyDescent="0.2">
      <c r="C1336" s="9"/>
    </row>
    <row r="1337" spans="3:3" x14ac:dyDescent="0.2">
      <c r="C1337" s="9"/>
    </row>
    <row r="1338" spans="3:3" x14ac:dyDescent="0.2">
      <c r="C1338" s="9"/>
    </row>
    <row r="1339" spans="3:3" x14ac:dyDescent="0.2">
      <c r="C1339" s="9"/>
    </row>
    <row r="1340" spans="3:3" x14ac:dyDescent="0.2">
      <c r="C1340" s="9"/>
    </row>
    <row r="1341" spans="3:3" x14ac:dyDescent="0.2">
      <c r="C1341" s="9"/>
    </row>
    <row r="1342" spans="3:3" x14ac:dyDescent="0.2">
      <c r="C1342" s="9"/>
    </row>
    <row r="1343" spans="3:3" x14ac:dyDescent="0.2">
      <c r="C1343" s="9"/>
    </row>
    <row r="1344" spans="3:3" x14ac:dyDescent="0.2">
      <c r="C1344" s="9"/>
    </row>
    <row r="1345" spans="3:3" x14ac:dyDescent="0.2">
      <c r="C1345" s="9"/>
    </row>
    <row r="1346" spans="3:3" x14ac:dyDescent="0.2">
      <c r="C1346" s="9"/>
    </row>
    <row r="1347" spans="3:3" x14ac:dyDescent="0.2">
      <c r="C1347" s="9"/>
    </row>
    <row r="1348" spans="3:3" x14ac:dyDescent="0.2">
      <c r="C1348" s="9"/>
    </row>
    <row r="1349" spans="3:3" x14ac:dyDescent="0.2">
      <c r="C1349" s="9"/>
    </row>
    <row r="1350" spans="3:3" x14ac:dyDescent="0.2">
      <c r="C1350" s="9"/>
    </row>
    <row r="1351" spans="3:3" x14ac:dyDescent="0.2">
      <c r="C1351" s="9"/>
    </row>
    <row r="1352" spans="3:3" x14ac:dyDescent="0.2">
      <c r="C1352" s="9"/>
    </row>
    <row r="1353" spans="3:3" x14ac:dyDescent="0.2">
      <c r="C1353" s="9"/>
    </row>
    <row r="1354" spans="3:3" x14ac:dyDescent="0.2">
      <c r="C1354" s="9"/>
    </row>
    <row r="1355" spans="3:3" x14ac:dyDescent="0.2">
      <c r="C1355" s="9"/>
    </row>
    <row r="1356" spans="3:3" x14ac:dyDescent="0.2">
      <c r="C1356" s="9"/>
    </row>
    <row r="1357" spans="3:3" x14ac:dyDescent="0.2">
      <c r="C1357" s="9"/>
    </row>
    <row r="1358" spans="3:3" x14ac:dyDescent="0.2">
      <c r="C1358" s="9"/>
    </row>
    <row r="1359" spans="3:3" x14ac:dyDescent="0.2">
      <c r="C1359" s="9"/>
    </row>
    <row r="1360" spans="3:3" x14ac:dyDescent="0.2">
      <c r="C1360" s="9"/>
    </row>
    <row r="1361" spans="3:3" x14ac:dyDescent="0.2">
      <c r="C1361" s="9"/>
    </row>
    <row r="1362" spans="3:3" x14ac:dyDescent="0.2">
      <c r="C1362" s="9"/>
    </row>
    <row r="1363" spans="3:3" x14ac:dyDescent="0.2">
      <c r="C1363" s="9"/>
    </row>
    <row r="1364" spans="3:3" x14ac:dyDescent="0.2">
      <c r="C1364" s="9"/>
    </row>
    <row r="1365" spans="3:3" x14ac:dyDescent="0.2">
      <c r="C1365" s="9"/>
    </row>
    <row r="1366" spans="3:3" x14ac:dyDescent="0.2">
      <c r="C1366" s="9"/>
    </row>
    <row r="1367" spans="3:3" x14ac:dyDescent="0.2">
      <c r="C1367" s="9"/>
    </row>
    <row r="1368" spans="3:3" x14ac:dyDescent="0.2">
      <c r="C1368" s="9"/>
    </row>
    <row r="1369" spans="3:3" x14ac:dyDescent="0.2">
      <c r="C1369" s="9"/>
    </row>
    <row r="1370" spans="3:3" x14ac:dyDescent="0.2">
      <c r="C1370" s="9"/>
    </row>
    <row r="1371" spans="3:3" x14ac:dyDescent="0.2">
      <c r="C1371" s="9"/>
    </row>
    <row r="1372" spans="3:3" x14ac:dyDescent="0.2">
      <c r="C1372" s="9"/>
    </row>
    <row r="1373" spans="3:3" x14ac:dyDescent="0.2">
      <c r="C1373" s="9"/>
    </row>
    <row r="1374" spans="3:3" x14ac:dyDescent="0.2">
      <c r="C1374" s="9"/>
    </row>
    <row r="1375" spans="3:3" x14ac:dyDescent="0.2">
      <c r="C1375" s="9"/>
    </row>
    <row r="1376" spans="3:3" x14ac:dyDescent="0.2">
      <c r="C1376" s="9"/>
    </row>
    <row r="1377" spans="3:3" x14ac:dyDescent="0.2">
      <c r="C1377" s="9"/>
    </row>
    <row r="1378" spans="3:3" x14ac:dyDescent="0.2">
      <c r="C1378" s="9"/>
    </row>
    <row r="1379" spans="3:3" x14ac:dyDescent="0.2">
      <c r="C1379" s="9"/>
    </row>
    <row r="1380" spans="3:3" x14ac:dyDescent="0.2">
      <c r="C1380" s="9"/>
    </row>
    <row r="1381" spans="3:3" x14ac:dyDescent="0.2">
      <c r="C1381" s="9"/>
    </row>
    <row r="1382" spans="3:3" x14ac:dyDescent="0.2">
      <c r="C1382" s="9"/>
    </row>
    <row r="1383" spans="3:3" x14ac:dyDescent="0.2">
      <c r="C1383" s="9"/>
    </row>
    <row r="1384" spans="3:3" x14ac:dyDescent="0.2">
      <c r="C1384" s="9"/>
    </row>
    <row r="1385" spans="3:3" x14ac:dyDescent="0.2">
      <c r="C1385" s="9"/>
    </row>
    <row r="1386" spans="3:3" x14ac:dyDescent="0.2">
      <c r="C1386" s="9"/>
    </row>
    <row r="1387" spans="3:3" x14ac:dyDescent="0.2">
      <c r="C1387" s="9"/>
    </row>
    <row r="1388" spans="3:3" x14ac:dyDescent="0.2">
      <c r="C1388" s="9"/>
    </row>
    <row r="1389" spans="3:3" x14ac:dyDescent="0.2">
      <c r="C1389" s="9"/>
    </row>
    <row r="1390" spans="3:3" x14ac:dyDescent="0.2">
      <c r="C1390" s="9"/>
    </row>
    <row r="1391" spans="3:3" x14ac:dyDescent="0.2">
      <c r="C1391" s="9"/>
    </row>
    <row r="1392" spans="3:3" x14ac:dyDescent="0.2">
      <c r="C1392" s="9"/>
    </row>
    <row r="1393" spans="3:3" x14ac:dyDescent="0.2">
      <c r="C1393" s="9"/>
    </row>
    <row r="1394" spans="3:3" x14ac:dyDescent="0.2">
      <c r="C1394" s="9"/>
    </row>
    <row r="1395" spans="3:3" x14ac:dyDescent="0.2">
      <c r="C1395" s="9"/>
    </row>
    <row r="1396" spans="3:3" x14ac:dyDescent="0.2">
      <c r="C1396" s="9"/>
    </row>
    <row r="1397" spans="3:3" x14ac:dyDescent="0.2">
      <c r="C1397" s="9"/>
    </row>
    <row r="1398" spans="3:3" x14ac:dyDescent="0.2">
      <c r="C1398" s="9"/>
    </row>
    <row r="1399" spans="3:3" x14ac:dyDescent="0.2">
      <c r="C1399" s="9"/>
    </row>
    <row r="1400" spans="3:3" x14ac:dyDescent="0.2">
      <c r="C1400" s="9"/>
    </row>
    <row r="1401" spans="3:3" x14ac:dyDescent="0.2">
      <c r="C1401" s="9"/>
    </row>
    <row r="1402" spans="3:3" x14ac:dyDescent="0.2">
      <c r="C1402" s="9"/>
    </row>
    <row r="1403" spans="3:3" x14ac:dyDescent="0.2">
      <c r="C1403" s="9"/>
    </row>
    <row r="1404" spans="3:3" x14ac:dyDescent="0.2">
      <c r="C1404" s="9"/>
    </row>
    <row r="1405" spans="3:3" x14ac:dyDescent="0.2">
      <c r="C1405" s="9"/>
    </row>
    <row r="1406" spans="3:3" x14ac:dyDescent="0.2">
      <c r="C1406" s="9"/>
    </row>
    <row r="1407" spans="3:3" x14ac:dyDescent="0.2">
      <c r="C1407" s="9"/>
    </row>
    <row r="1408" spans="3:3" x14ac:dyDescent="0.2">
      <c r="C1408" s="9"/>
    </row>
    <row r="1409" spans="3:3" x14ac:dyDescent="0.2">
      <c r="C1409" s="9"/>
    </row>
    <row r="1410" spans="3:3" x14ac:dyDescent="0.2">
      <c r="C1410" s="9"/>
    </row>
    <row r="1411" spans="3:3" x14ac:dyDescent="0.2">
      <c r="C1411" s="9"/>
    </row>
    <row r="1412" spans="3:3" x14ac:dyDescent="0.2">
      <c r="C1412" s="9"/>
    </row>
    <row r="1413" spans="3:3" x14ac:dyDescent="0.2">
      <c r="C1413" s="9"/>
    </row>
    <row r="1414" spans="3:3" x14ac:dyDescent="0.2">
      <c r="C1414" s="9"/>
    </row>
    <row r="1415" spans="3:3" x14ac:dyDescent="0.2">
      <c r="C1415" s="9"/>
    </row>
    <row r="1416" spans="3:3" x14ac:dyDescent="0.2">
      <c r="C1416" s="9"/>
    </row>
    <row r="1417" spans="3:3" x14ac:dyDescent="0.2">
      <c r="C1417" s="9"/>
    </row>
    <row r="1418" spans="3:3" x14ac:dyDescent="0.2">
      <c r="C1418" s="9"/>
    </row>
    <row r="1419" spans="3:3" x14ac:dyDescent="0.2">
      <c r="C1419" s="9"/>
    </row>
    <row r="1420" spans="3:3" x14ac:dyDescent="0.2">
      <c r="C1420" s="9"/>
    </row>
    <row r="1421" spans="3:3" x14ac:dyDescent="0.2">
      <c r="C1421" s="9"/>
    </row>
    <row r="1422" spans="3:3" x14ac:dyDescent="0.2">
      <c r="C1422" s="9"/>
    </row>
    <row r="1423" spans="3:3" x14ac:dyDescent="0.2">
      <c r="C1423" s="9"/>
    </row>
    <row r="1424" spans="3:3" x14ac:dyDescent="0.2">
      <c r="C1424" s="9"/>
    </row>
    <row r="1425" spans="3:3" x14ac:dyDescent="0.2">
      <c r="C1425" s="9"/>
    </row>
    <row r="1426" spans="3:3" x14ac:dyDescent="0.2">
      <c r="C1426" s="9"/>
    </row>
    <row r="1427" spans="3:3" x14ac:dyDescent="0.2">
      <c r="C1427" s="9"/>
    </row>
    <row r="1428" spans="3:3" x14ac:dyDescent="0.2">
      <c r="C1428" s="9"/>
    </row>
    <row r="1429" spans="3:3" x14ac:dyDescent="0.2">
      <c r="C1429" s="9"/>
    </row>
    <row r="1430" spans="3:3" x14ac:dyDescent="0.2">
      <c r="C1430" s="9"/>
    </row>
    <row r="1431" spans="3:3" x14ac:dyDescent="0.2">
      <c r="C1431" s="9"/>
    </row>
    <row r="1432" spans="3:3" x14ac:dyDescent="0.2">
      <c r="C1432" s="9"/>
    </row>
    <row r="1433" spans="3:3" x14ac:dyDescent="0.2">
      <c r="C1433" s="9"/>
    </row>
    <row r="1434" spans="3:3" x14ac:dyDescent="0.2">
      <c r="C1434" s="9"/>
    </row>
    <row r="1435" spans="3:3" x14ac:dyDescent="0.2">
      <c r="C1435" s="9"/>
    </row>
    <row r="1436" spans="3:3" x14ac:dyDescent="0.2">
      <c r="C1436" s="9"/>
    </row>
    <row r="1437" spans="3:3" x14ac:dyDescent="0.2">
      <c r="C1437" s="9"/>
    </row>
    <row r="1438" spans="3:3" x14ac:dyDescent="0.2">
      <c r="C1438" s="9"/>
    </row>
    <row r="1439" spans="3:3" x14ac:dyDescent="0.2">
      <c r="C1439" s="9"/>
    </row>
    <row r="1440" spans="3:3" x14ac:dyDescent="0.2">
      <c r="C1440" s="9"/>
    </row>
    <row r="1441" spans="3:3" x14ac:dyDescent="0.2">
      <c r="C1441" s="9"/>
    </row>
    <row r="1442" spans="3:3" x14ac:dyDescent="0.2">
      <c r="C1442" s="9"/>
    </row>
    <row r="1443" spans="3:3" x14ac:dyDescent="0.2">
      <c r="C1443" s="9"/>
    </row>
    <row r="1444" spans="3:3" x14ac:dyDescent="0.2">
      <c r="C1444" s="9"/>
    </row>
    <row r="1445" spans="3:3" x14ac:dyDescent="0.2">
      <c r="C1445" s="9"/>
    </row>
    <row r="1446" spans="3:3" x14ac:dyDescent="0.2">
      <c r="C1446" s="9"/>
    </row>
    <row r="1447" spans="3:3" x14ac:dyDescent="0.2">
      <c r="C1447" s="9"/>
    </row>
    <row r="1448" spans="3:3" x14ac:dyDescent="0.2">
      <c r="C1448" s="9"/>
    </row>
    <row r="1449" spans="3:3" x14ac:dyDescent="0.2">
      <c r="C1449" s="9"/>
    </row>
    <row r="1450" spans="3:3" x14ac:dyDescent="0.2">
      <c r="C1450" s="9"/>
    </row>
    <row r="1451" spans="3:3" x14ac:dyDescent="0.2">
      <c r="C1451" s="9"/>
    </row>
    <row r="1452" spans="3:3" x14ac:dyDescent="0.2">
      <c r="C1452" s="9"/>
    </row>
    <row r="1453" spans="3:3" x14ac:dyDescent="0.2">
      <c r="C1453" s="9"/>
    </row>
    <row r="1454" spans="3:3" x14ac:dyDescent="0.2">
      <c r="C1454" s="9"/>
    </row>
    <row r="1455" spans="3:3" x14ac:dyDescent="0.2">
      <c r="C1455" s="9"/>
    </row>
    <row r="1456" spans="3:3" x14ac:dyDescent="0.2">
      <c r="C1456" s="9"/>
    </row>
    <row r="1457" spans="3:3" x14ac:dyDescent="0.2">
      <c r="C1457" s="9"/>
    </row>
    <row r="1458" spans="3:3" x14ac:dyDescent="0.2">
      <c r="C1458" s="9"/>
    </row>
    <row r="1459" spans="3:3" x14ac:dyDescent="0.2">
      <c r="C1459" s="9"/>
    </row>
    <row r="1460" spans="3:3" x14ac:dyDescent="0.2">
      <c r="C1460" s="9"/>
    </row>
    <row r="1461" spans="3:3" x14ac:dyDescent="0.2">
      <c r="C1461" s="9"/>
    </row>
    <row r="1462" spans="3:3" x14ac:dyDescent="0.2">
      <c r="C1462" s="9"/>
    </row>
    <row r="1463" spans="3:3" x14ac:dyDescent="0.2">
      <c r="C1463" s="9"/>
    </row>
    <row r="1464" spans="3:3" x14ac:dyDescent="0.2">
      <c r="C1464" s="9"/>
    </row>
    <row r="1465" spans="3:3" x14ac:dyDescent="0.2">
      <c r="C1465" s="9"/>
    </row>
    <row r="1466" spans="3:3" x14ac:dyDescent="0.2">
      <c r="C1466" s="9"/>
    </row>
    <row r="1467" spans="3:3" x14ac:dyDescent="0.2">
      <c r="C1467" s="9"/>
    </row>
    <row r="1468" spans="3:3" x14ac:dyDescent="0.2">
      <c r="C1468" s="9"/>
    </row>
    <row r="1469" spans="3:3" x14ac:dyDescent="0.2">
      <c r="C1469" s="9"/>
    </row>
    <row r="1470" spans="3:3" x14ac:dyDescent="0.2">
      <c r="C1470" s="9"/>
    </row>
    <row r="1471" spans="3:3" x14ac:dyDescent="0.2">
      <c r="C1471" s="9"/>
    </row>
    <row r="1472" spans="3:3" x14ac:dyDescent="0.2">
      <c r="C1472" s="9"/>
    </row>
    <row r="1473" spans="3:3" x14ac:dyDescent="0.2">
      <c r="C1473" s="9"/>
    </row>
    <row r="1474" spans="3:3" x14ac:dyDescent="0.2">
      <c r="C1474" s="9"/>
    </row>
    <row r="1475" spans="3:3" x14ac:dyDescent="0.2">
      <c r="C1475" s="9"/>
    </row>
    <row r="1476" spans="3:3" x14ac:dyDescent="0.2">
      <c r="C1476" s="9"/>
    </row>
    <row r="1477" spans="3:3" x14ac:dyDescent="0.2">
      <c r="C1477" s="9"/>
    </row>
    <row r="1478" spans="3:3" x14ac:dyDescent="0.2">
      <c r="C1478" s="9"/>
    </row>
    <row r="1479" spans="3:3" x14ac:dyDescent="0.2">
      <c r="C1479" s="9"/>
    </row>
    <row r="1480" spans="3:3" x14ac:dyDescent="0.2">
      <c r="C1480" s="9"/>
    </row>
    <row r="1481" spans="3:3" x14ac:dyDescent="0.2">
      <c r="C1481" s="9"/>
    </row>
    <row r="1482" spans="3:3" x14ac:dyDescent="0.2">
      <c r="C1482" s="9"/>
    </row>
    <row r="1483" spans="3:3" x14ac:dyDescent="0.2">
      <c r="C1483" s="9"/>
    </row>
    <row r="1484" spans="3:3" x14ac:dyDescent="0.2">
      <c r="C1484" s="9"/>
    </row>
    <row r="1485" spans="3:3" x14ac:dyDescent="0.2">
      <c r="C1485" s="9"/>
    </row>
    <row r="1486" spans="3:3" x14ac:dyDescent="0.2">
      <c r="C1486" s="9"/>
    </row>
    <row r="1487" spans="3:3" x14ac:dyDescent="0.2">
      <c r="C1487" s="9"/>
    </row>
    <row r="1488" spans="3:3" x14ac:dyDescent="0.2">
      <c r="C1488" s="9"/>
    </row>
    <row r="1489" spans="3:3" x14ac:dyDescent="0.2">
      <c r="C1489" s="9"/>
    </row>
    <row r="1490" spans="3:3" x14ac:dyDescent="0.2">
      <c r="C1490" s="9"/>
    </row>
    <row r="1491" spans="3:3" x14ac:dyDescent="0.2">
      <c r="C1491" s="9"/>
    </row>
    <row r="1492" spans="3:3" x14ac:dyDescent="0.2">
      <c r="C1492" s="9"/>
    </row>
    <row r="1493" spans="3:3" x14ac:dyDescent="0.2">
      <c r="C1493" s="9"/>
    </row>
    <row r="1494" spans="3:3" x14ac:dyDescent="0.2">
      <c r="C1494" s="9"/>
    </row>
    <row r="1495" spans="3:3" x14ac:dyDescent="0.2">
      <c r="C1495" s="9"/>
    </row>
    <row r="1496" spans="3:3" x14ac:dyDescent="0.2">
      <c r="C1496" s="9"/>
    </row>
    <row r="1497" spans="3:3" x14ac:dyDescent="0.2">
      <c r="C1497" s="9"/>
    </row>
    <row r="1498" spans="3:3" x14ac:dyDescent="0.2">
      <c r="C1498" s="9"/>
    </row>
    <row r="1499" spans="3:3" x14ac:dyDescent="0.2">
      <c r="C1499" s="9"/>
    </row>
    <row r="1500" spans="3:3" x14ac:dyDescent="0.2">
      <c r="C1500" s="9"/>
    </row>
    <row r="1501" spans="3:3" x14ac:dyDescent="0.2">
      <c r="C1501" s="9"/>
    </row>
    <row r="1502" spans="3:3" x14ac:dyDescent="0.2">
      <c r="C1502" s="9"/>
    </row>
    <row r="1503" spans="3:3" x14ac:dyDescent="0.2">
      <c r="C1503" s="9"/>
    </row>
  </sheetData>
  <sheetProtection password="87E3" sheet="1" objects="1" scenarios="1" selectLockedCells="1" sort="0" autoFilter="0"/>
  <protectedRanges>
    <protectedRange password="CF7A" sqref="A13:F651" name="Intervallo1"/>
  </protectedRanges>
  <autoFilter ref="A12:D15"/>
  <mergeCells count="4">
    <mergeCell ref="A10:D11"/>
    <mergeCell ref="A4:A6"/>
    <mergeCell ref="C2:C9"/>
    <mergeCell ref="B2:B9"/>
  </mergeCells>
  <phoneticPr fontId="33" type="noConversion"/>
  <pageMargins left="0.75" right="0.75" top="1" bottom="1" header="0.5" footer="0.5"/>
  <pageSetup paperSize="9" orientation="portrait" r:id="rId1"/>
  <headerFooter alignWithMargins="0"/>
  <cellWatches>
    <cellWatch r="A10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contributo 2015</vt:lpstr>
      <vt:lpstr>ditte aderenti al consorzio</vt:lpstr>
      <vt:lpstr>'contributo 2015'!Area_stampa</vt:lpstr>
    </vt:vector>
  </TitlesOfParts>
  <Company>xxx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Bisconti Franco</cp:lastModifiedBy>
  <cp:lastPrinted>2014-10-21T12:41:37Z</cp:lastPrinted>
  <dcterms:created xsi:type="dcterms:W3CDTF">2014-09-30T15:40:30Z</dcterms:created>
  <dcterms:modified xsi:type="dcterms:W3CDTF">2014-10-21T14:22:11Z</dcterms:modified>
</cp:coreProperties>
</file>